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3" activeTab="4"/>
  </bookViews>
  <sheets>
    <sheet name="Budget Summary, &quot;KA&quot;" sheetId="1" r:id="rId1"/>
    <sheet name="Revenue Income &quot;KHA&quot;" sheetId="2" r:id="rId2"/>
    <sheet name="Revenue Expenditure" sheetId="3" r:id="rId3"/>
    <sheet name="Development Income" sheetId="4" r:id="rId4"/>
    <sheet name="Development Expenditure" sheetId="5" r:id="rId5"/>
    <sheet name="Statement of UP Staff &quot;GA&quot;" sheetId="6" r:id="rId6"/>
    <sheet name="Project List &quot;GHA&quot;" sheetId="7" r:id="rId7"/>
  </sheets>
  <definedNames/>
  <calcPr fullCalcOnLoad="1"/>
</workbook>
</file>

<file path=xl/sharedStrings.xml><?xml version="1.0" encoding="utf-8"?>
<sst xmlns="http://schemas.openxmlformats.org/spreadsheetml/2006/main" count="233" uniqueCount="173">
  <si>
    <t>ev‡RU mvi-ms†¶c</t>
  </si>
  <si>
    <t>cªvwß</t>
  </si>
  <si>
    <t>ivRm¦</t>
  </si>
  <si>
    <t>Aby`vb</t>
  </si>
  <si>
    <t>†gvU cªvwß</t>
  </si>
  <si>
    <t>ev` ivRm¦ e¨q</t>
  </si>
  <si>
    <t>†gvU (L)</t>
  </si>
  <si>
    <t>mgvwß †Ri</t>
  </si>
  <si>
    <t>weeiY</t>
  </si>
  <si>
    <t>Ask-1</t>
  </si>
  <si>
    <t>ivRm¦ wnmve cªvwß</t>
  </si>
  <si>
    <t>ivRm¦ DØ„Ë/NvUwZ (K)</t>
  </si>
  <si>
    <t>Dbœqb Aby`vb</t>
  </si>
  <si>
    <t>Ask-2</t>
  </si>
  <si>
    <t>Dbœqb wnmve</t>
  </si>
  <si>
    <t>Ab¨vb¨ Aby`vb I Puv`v</t>
  </si>
  <si>
    <t>†gvU cªvß m¤ú` (K+L)</t>
  </si>
  <si>
    <t>ev` Dbœqb e¨q</t>
  </si>
  <si>
    <t>mvwe©K ev‡RU DØ„Ë/NvUwZ</t>
  </si>
  <si>
    <t>†hvM cÖviw¤¢K †Ri (1 RyjvB)</t>
  </si>
  <si>
    <t>c~e©eZx© erm‡ii cÖK„Z ev‡RU (2015-2016)</t>
  </si>
  <si>
    <t>PjwZ erm‡ii ev‡RU ev PjwZ erm‡ii ms‡kvwaZ ev‡RU (2016-2017)</t>
  </si>
  <si>
    <t>Ask-1- ivRm¦ wnmve</t>
  </si>
  <si>
    <t>cªvß Avq</t>
  </si>
  <si>
    <t>Avq</t>
  </si>
  <si>
    <t>cªvwßi weeiY</t>
  </si>
  <si>
    <t>A_© ermi- 2017-2018</t>
  </si>
  <si>
    <t>PjwZ erm‡ii ev‡RU ev ms‡kvwaZ ev‡RU (2016-2017)</t>
  </si>
  <si>
    <t>cieZ©x erm‡ii ev‡RU      (2017-2018)</t>
  </si>
  <si>
    <t>Ask 1-ivR¯^ wnmve</t>
  </si>
  <si>
    <t>e¨q</t>
  </si>
  <si>
    <t>1| mvaviY ms¯’vcb/ cªvwZôvwbK</t>
  </si>
  <si>
    <t>M. Ab¨vb¨ cªvwZôvwbK e¨q</t>
  </si>
  <si>
    <t>N. Avby‡ZvwlK Znwe‡j ¯’vbvšÍi</t>
  </si>
  <si>
    <t>O. hvbevnb †givgZ I R¡vjvbx</t>
  </si>
  <si>
    <t>2| Ki Av`v‡qi Rb¨ e¨q</t>
  </si>
  <si>
    <t>3| Ab¨vb¨ e¨q</t>
  </si>
  <si>
    <t>Q. Af¨šÍwiY wbix¶v e¨q</t>
  </si>
  <si>
    <t>S. Avc¨vqb e¨q</t>
  </si>
  <si>
    <t>V. Avbylvw½K e¨q</t>
  </si>
  <si>
    <t>7| RvZxq w`em D`hvcb</t>
  </si>
  <si>
    <t>8| †Ljva~jv I ms¯‹„wZ</t>
  </si>
  <si>
    <t>9| Riæix ÎvY</t>
  </si>
  <si>
    <t>e¨‡qi LvZ</t>
  </si>
  <si>
    <t>c~e©eZ©x erm‡ii cÖK„Z e¨q       (2015-2016)</t>
  </si>
  <si>
    <t>L. Kg©KZ©v I Kg©Pvix‡`i †eZb-fvZvw`</t>
  </si>
  <si>
    <t>(1) cwil` Kg©Pvwi</t>
  </si>
  <si>
    <t>(2) `vqhy³ e¨q (miKvix Kg©Pvix m¤cwK©Z)</t>
  </si>
  <si>
    <t>P. f~wg Dbœqb Ki</t>
  </si>
  <si>
    <t>T. i¶Yv‡e¶Y Ges †mev cÖ`vbRwbZ e¨q</t>
  </si>
  <si>
    <t>U. Ab¨vb¨ cwi‡kva‡hvM¨ Ki/wej</t>
  </si>
  <si>
    <t>K. BDwbqb GjvKvi wewfbœ cªwZôvb/K¬v‡e Avw_©K Aby`vb</t>
  </si>
  <si>
    <t>10| ivRm¦ DØ„Ë Dbœqb wnmv‡e ¯’vbvšÍi</t>
  </si>
  <si>
    <t>6| mvgvwRK I ag©xq cªwZôv‡b Aby`vb:</t>
  </si>
  <si>
    <t>K. Dc‡Rjv cwil`</t>
  </si>
  <si>
    <t>L. miKvi</t>
  </si>
  <si>
    <t>2| †¯^”Qv cª‡Yvw`Z Puv`v</t>
  </si>
  <si>
    <t>1| K„wl I ‡mP</t>
  </si>
  <si>
    <t>2| wkí I KywUiwkí</t>
  </si>
  <si>
    <t>3| †fŠZ AeKvVv‡gv</t>
  </si>
  <si>
    <t>[wewa-5 (1) (K) `ªóe¨]</t>
  </si>
  <si>
    <t>BDwbqb cwil` Kg©KZ©v I Kg©Pvix‡`i weeiYx</t>
  </si>
  <si>
    <t>gšÍe¨</t>
  </si>
  <si>
    <t>[wewa-5 (1) (L) `ªóe¨]</t>
  </si>
  <si>
    <t>Ask 2- Dbœqb wnmve</t>
  </si>
  <si>
    <t>cÖvwßi weeiY</t>
  </si>
  <si>
    <t>1| Aby`vb (Dbœqb)</t>
  </si>
  <si>
    <t>†gvU cªvwß (Dbœqb wnmve)</t>
  </si>
  <si>
    <t>BDwc mwPe</t>
  </si>
  <si>
    <t>‡Pqvig¨vb</t>
  </si>
  <si>
    <t>Ask 2- Dbœqb wnmve e¨q</t>
  </si>
  <si>
    <t xml:space="preserve">e¨q weeiY </t>
  </si>
  <si>
    <t>†gvU e¨q ( Dbœqb wnmve)</t>
  </si>
  <si>
    <t>Ôev‡RU dig MÕ</t>
  </si>
  <si>
    <t xml:space="preserve"> c‡`i bvg</t>
  </si>
  <si>
    <t>c‡`i msL¨v</t>
  </si>
  <si>
    <t>gnvN© fvZv (hw` _v‡K)</t>
  </si>
  <si>
    <t>µwgK bs</t>
  </si>
  <si>
    <t xml:space="preserve"> †eZbµg</t>
  </si>
  <si>
    <t>cª‡`q fwel¨ Znwej</t>
  </si>
  <si>
    <t>Ab¨vb¨ fvZvw`</t>
  </si>
  <si>
    <t>evrmwiK cªv°wjZ A‡_©i cwigvY</t>
  </si>
  <si>
    <t>gvwmK Mo A‡_©i cwigvY</t>
  </si>
  <si>
    <t>wefvM/kvLv</t>
  </si>
  <si>
    <t>Ôev‡RU dig NÕ</t>
  </si>
  <si>
    <t>BDwbq‡bi †Kvb we‡kl cªKí ev¯Íevq‡bi Rb¨ Dc‡Rjv cwil`, †Rjv cwil` I miKvi nB‡Z cªvß A‡_©i weeiYx</t>
  </si>
  <si>
    <t>A_© ermi-2017-2018</t>
  </si>
  <si>
    <t>cªK‡íi bvg I msw¶ß weeiYx</t>
  </si>
  <si>
    <t>Dc‡Rjv cwil`, †Rjv cwil` I miKvi nB‡Z cªvß A‡_©i cwigvY</t>
  </si>
  <si>
    <t>PjwZ A_© erm‡i e¨wqZ A_ev m¤¢ve¨ e¨‡qi cwigvY</t>
  </si>
  <si>
    <t>m¤¢ve¨ w¯’wZ</t>
  </si>
  <si>
    <t>‡gvU</t>
  </si>
  <si>
    <t>5| e„¶†ivcY I i¶Yv‡e¶Y</t>
  </si>
  <si>
    <t>wnmve mnKvix Kvg Kw¤úDUvi Acv‡iUi</t>
  </si>
  <si>
    <t>`dv`vi</t>
  </si>
  <si>
    <t>gnjøv`vi</t>
  </si>
  <si>
    <t>Ki I †iU</t>
  </si>
  <si>
    <t>hvbevnb (gUihvb e¨ZxZ)</t>
  </si>
  <si>
    <t>wbeÜb Ki</t>
  </si>
  <si>
    <t>jvB‡mÝ I cviwgU wd</t>
  </si>
  <si>
    <t>Rb¥wbeÜb wd</t>
  </si>
  <si>
    <t>BDwbqb cwil`</t>
  </si>
  <si>
    <t>Ôev‡RU digÕKÕ</t>
  </si>
  <si>
    <t>12 Zg</t>
  </si>
  <si>
    <t>[wewa 3 (2) `ªóe¨]</t>
  </si>
  <si>
    <t>ÔBDwbqb cwil` ev‡RU dig LÕ</t>
  </si>
  <si>
    <t>[wewa-3 (2) Ges AvB‡bi PZz_© Zdwmj `ªóe¨]</t>
  </si>
  <si>
    <t>c~e©eZ©x erm‡ii cÖK„Z Avq (2015-2016)</t>
  </si>
  <si>
    <t>cieZ©x erm‡ii ev‡RU (2017-2018)</t>
  </si>
  <si>
    <t>c~e©eZ©x erm‡ii cÖK„Z cÖvwß (2015-2016)</t>
  </si>
  <si>
    <t>c~e©eZ©x erm‡ii cÖK„Z e¨q (2015-2016)</t>
  </si>
  <si>
    <t>cieZ©x erm‡ii        ev‡RU (2017-2018)</t>
  </si>
  <si>
    <t>MÖvg Av`vjZ wd</t>
  </si>
  <si>
    <t xml:space="preserve">                     Avq</t>
  </si>
  <si>
    <t xml:space="preserve">  BDwc mwPe</t>
  </si>
  <si>
    <t>K. wcÖ›U,  ‡÷kbvix/‡m‡i¯Ív</t>
  </si>
  <si>
    <t>L. we`y¨r wej I Awdm we`y¨r †givgZ</t>
  </si>
  <si>
    <t>O. e¨vsK PvR©</t>
  </si>
  <si>
    <t>4| Ki Av`vq LiP (wewfbœ †iwR÷vi, dig,    iwk` eB BZ¨vw` gy`ªY)</t>
  </si>
  <si>
    <t>1| KvweLv/KvweUv</t>
  </si>
  <si>
    <t>2| wU,Avi</t>
  </si>
  <si>
    <t>‡gvU ivR¯^ e¨q =</t>
  </si>
  <si>
    <t>me©‡gvU e¨q (ivRm¦ wnmve)</t>
  </si>
  <si>
    <t>BDwbqb cwil‡`i ev‡RU</t>
  </si>
  <si>
    <t>4| cwienb I †hvMv‡hvM</t>
  </si>
  <si>
    <t>5| Av_©-mvgvwRK AeKvVv‡gv</t>
  </si>
  <si>
    <t>6| µxov I ms¯‹„wZ</t>
  </si>
  <si>
    <t>8| †mev</t>
  </si>
  <si>
    <t>9| wk¶v</t>
  </si>
  <si>
    <t>10| ¯^v¯’¨</t>
  </si>
  <si>
    <t>11| `vwi`ª n«vmKiY t mvgvwRK wbivcËv I cÖvwZôvwbK mnvqZv</t>
  </si>
  <si>
    <t>12| cjx Dbœqb I mgevq</t>
  </si>
  <si>
    <t>13| gwnjv, hye I wkï Dbœqb</t>
  </si>
  <si>
    <t>14| `y‡h©vM e¨e¯’v I ÎvY</t>
  </si>
  <si>
    <t>‡gvU = Dbœqb e¨q</t>
  </si>
  <si>
    <t>me©‡gvU ev‡RU (ivR¯^ + Dbœqb)</t>
  </si>
  <si>
    <t xml:space="preserve">                A_© eQi: 2017-2018</t>
  </si>
  <si>
    <t>cÖviw¤¢K †Ri</t>
  </si>
  <si>
    <t>cÖiw¤¢K †Ri</t>
  </si>
  <si>
    <t xml:space="preserve">M. Rb¥ wbeÜb miKvix †KvlvMv‡i Rgv </t>
  </si>
  <si>
    <t>Ab¨vb¨ cÖvwß</t>
  </si>
  <si>
    <t xml:space="preserve">BRviv (‡Lvqvo I nvU-evRvi 5% I 46%) </t>
  </si>
  <si>
    <t xml:space="preserve"> wbR¯^ ivR¯^ Avq †gvU = </t>
  </si>
  <si>
    <t xml:space="preserve">                   </t>
  </si>
  <si>
    <t xml:space="preserve">‡gvU Aby`vb Dbœqb = </t>
  </si>
  <si>
    <t>Dc‡Rjv cwil` ‡gvU =</t>
  </si>
  <si>
    <t xml:space="preserve"> miKvi ‡gvU =</t>
  </si>
  <si>
    <t>1| GjwRGmwc-  (wewewR)</t>
  </si>
  <si>
    <t>2| GjwRGmwc-  (wcwewR)</t>
  </si>
  <si>
    <t>3| GwWwc mvaviY</t>
  </si>
  <si>
    <t>5| Dc‡Rjv ivR¯^</t>
  </si>
  <si>
    <t>6| AwZ `wi`ª‡`i Rb¨ Kg©ms¯’vb Kg©mywP (I‡qR)</t>
  </si>
  <si>
    <t>7| AwZ `wi`ª‡`i Rb¨ Kg©ms¯’vb Kg©mywP (bb-I‡qR)</t>
  </si>
  <si>
    <t>8| wfwRwW</t>
  </si>
  <si>
    <t>9| wfwRGd</t>
  </si>
  <si>
    <t>10| f‚wg n¯’všÍi Ki 1%</t>
  </si>
  <si>
    <t>3| ivRm¦ DØ„Ë</t>
  </si>
  <si>
    <r>
      <rPr>
        <sz val="14"/>
        <color indexed="8"/>
        <rFont val="SutonnyMJ"/>
        <family val="0"/>
      </rPr>
      <t>7| wewea</t>
    </r>
    <r>
      <rPr>
        <sz val="12"/>
        <color indexed="8"/>
        <rFont val="SutonnyMJ"/>
        <family val="0"/>
      </rPr>
      <t xml:space="preserve"> (cª‡qvR‡b Ab¨vb¨ Lv‡Zi GBiƒc e¨q D‡jøL Kwi‡Z nB‡e) †mvjvi c¨v‡bj I Ab¨vb¨ </t>
    </r>
  </si>
  <si>
    <t>11 Zg 20420</t>
  </si>
  <si>
    <t>‡gvU =</t>
  </si>
  <si>
    <t>11| mgvcbx †Ri (1 gv‡mi ivRm¦ DØ„Ë)</t>
  </si>
  <si>
    <t>09 bs byb‡Mvjv BDwbqb cwil`</t>
  </si>
  <si>
    <t>Dc‡Rjvt e¸ov m`i, †Rjvt e¸ov</t>
  </si>
  <si>
    <t>09 bs  byb‡Mvjv BDwbqb cwil`</t>
  </si>
  <si>
    <t xml:space="preserve">M. Ab¨vb¨ Drm (miKvix ms¯’vcb Avq) </t>
  </si>
  <si>
    <t>15| miKvix ms¯’vcb e¨q</t>
  </si>
  <si>
    <t>16| Ab¨vb¨ e¨q</t>
  </si>
  <si>
    <t>17| mgvwß †Ri</t>
  </si>
  <si>
    <t>cÖviw¤¢K †Rimn ‡gvU</t>
  </si>
  <si>
    <t>K. m¤§vbx/fvZv (BDwc Ask)</t>
  </si>
  <si>
    <t>4| nvU - evRvi (15% I 10%)</t>
  </si>
  <si>
    <t>R. Avw_©K mvnvh¨ I  cÖwZewÜ mnvqZv Znwej</t>
  </si>
  <si>
    <t>N. cwÎKv wej/WvK I Zvi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</si>
</sst>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SutonnyMJ"/>
      <family val="0"/>
    </font>
    <font>
      <sz val="14"/>
      <color indexed="8"/>
      <name val="SutonnyMJ"/>
      <family val="0"/>
    </font>
    <font>
      <sz val="12"/>
      <color indexed="8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SutonnyMJ"/>
      <family val="0"/>
    </font>
    <font>
      <b/>
      <sz val="14"/>
      <color indexed="8"/>
      <name val="SutonnyMJ"/>
      <family val="0"/>
    </font>
    <font>
      <sz val="16"/>
      <color indexed="8"/>
      <name val="SutonnyMJ"/>
      <family val="0"/>
    </font>
    <font>
      <b/>
      <sz val="8"/>
      <color indexed="8"/>
      <name val="SutonnyMJ"/>
      <family val="0"/>
    </font>
    <font>
      <b/>
      <sz val="16"/>
      <color indexed="8"/>
      <name val="SutonnyMJ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SutonnyMJ"/>
      <family val="0"/>
    </font>
    <font>
      <b/>
      <sz val="12"/>
      <color theme="1"/>
      <name val="SutonnyMJ"/>
      <family val="0"/>
    </font>
    <font>
      <sz val="14"/>
      <color theme="1"/>
      <name val="SutonnyMJ"/>
      <family val="0"/>
    </font>
    <font>
      <b/>
      <sz val="14"/>
      <color theme="1"/>
      <name val="SutonnyMJ"/>
      <family val="0"/>
    </font>
    <font>
      <sz val="16"/>
      <color theme="1"/>
      <name val="SutonnyMJ"/>
      <family val="0"/>
    </font>
    <font>
      <b/>
      <sz val="8"/>
      <color theme="1"/>
      <name val="SutonnyMJ"/>
      <family val="0"/>
    </font>
    <font>
      <b/>
      <sz val="16"/>
      <color theme="1"/>
      <name val="SutonnyMJ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/>
    </xf>
    <xf numFmtId="0" fontId="42" fillId="0" borderId="0" xfId="0" applyFont="1" applyAlignment="1">
      <alignment vertical="center"/>
    </xf>
    <xf numFmtId="49" fontId="42" fillId="0" borderId="0" xfId="0" applyNumberFormat="1" applyFont="1" applyAlignment="1">
      <alignment/>
    </xf>
    <xf numFmtId="49" fontId="42" fillId="0" borderId="0" xfId="0" applyNumberFormat="1" applyFont="1" applyBorder="1" applyAlignment="1">
      <alignment/>
    </xf>
    <xf numFmtId="49" fontId="44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49" fontId="46" fillId="0" borderId="0" xfId="0" applyNumberFormat="1" applyFont="1" applyAlignment="1">
      <alignment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right" vertical="center"/>
    </xf>
    <xf numFmtId="49" fontId="44" fillId="0" borderId="10" xfId="0" applyNumberFormat="1" applyFont="1" applyBorder="1" applyAlignment="1">
      <alignment horizontal="justify" vertical="top"/>
    </xf>
    <xf numFmtId="49" fontId="44" fillId="0" borderId="10" xfId="0" applyNumberFormat="1" applyFont="1" applyBorder="1" applyAlignment="1">
      <alignment horizontal="justify" vertical="top" wrapText="1"/>
    </xf>
    <xf numFmtId="49" fontId="46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justify" vertical="top"/>
    </xf>
    <xf numFmtId="0" fontId="42" fillId="0" borderId="10" xfId="0" applyFont="1" applyBorder="1" applyAlignment="1">
      <alignment horizontal="justify" vertical="top" wrapText="1"/>
    </xf>
    <xf numFmtId="0" fontId="45" fillId="33" borderId="10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top"/>
    </xf>
    <xf numFmtId="0" fontId="44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justify" vertical="top"/>
    </xf>
    <xf numFmtId="0" fontId="45" fillId="0" borderId="0" xfId="0" applyFont="1" applyBorder="1" applyAlignment="1">
      <alignment/>
    </xf>
    <xf numFmtId="0" fontId="44" fillId="34" borderId="10" xfId="0" applyFont="1" applyFill="1" applyBorder="1" applyAlignment="1">
      <alignment horizontal="justify" vertical="top"/>
    </xf>
    <xf numFmtId="0" fontId="4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vertical="justify"/>
      <protection/>
    </xf>
    <xf numFmtId="0" fontId="42" fillId="0" borderId="11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right" vertical="top"/>
    </xf>
    <xf numFmtId="0" fontId="44" fillId="0" borderId="10" xfId="0" applyFont="1" applyBorder="1" applyAlignment="1">
      <alignment horizontal="justify" vertical="center"/>
    </xf>
    <xf numFmtId="0" fontId="44" fillId="0" borderId="10" xfId="0" applyFont="1" applyBorder="1" applyAlignment="1">
      <alignment horizontal="right" vertical="top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4" fillId="0" borderId="12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Border="1" applyAlignment="1">
      <alignment horizontal="right"/>
    </xf>
    <xf numFmtId="164" fontId="44" fillId="0" borderId="10" xfId="0" applyNumberFormat="1" applyFont="1" applyBorder="1" applyAlignment="1">
      <alignment horizontal="right" vertical="top"/>
    </xf>
    <xf numFmtId="164" fontId="42" fillId="0" borderId="10" xfId="0" applyNumberFormat="1" applyFont="1" applyBorder="1" applyAlignment="1">
      <alignment horizontal="right" vertical="top"/>
    </xf>
    <xf numFmtId="164" fontId="42" fillId="0" borderId="10" xfId="0" applyNumberFormat="1" applyFont="1" applyBorder="1" applyAlignment="1">
      <alignment horizontal="justify" vertical="top"/>
    </xf>
    <xf numFmtId="164" fontId="42" fillId="0" borderId="10" xfId="0" applyNumberFormat="1" applyFont="1" applyFill="1" applyBorder="1" applyAlignment="1">
      <alignment horizontal="right" vertical="top"/>
    </xf>
    <xf numFmtId="164" fontId="43" fillId="0" borderId="10" xfId="0" applyNumberFormat="1" applyFont="1" applyBorder="1" applyAlignment="1">
      <alignment horizontal="right" vertical="top"/>
    </xf>
    <xf numFmtId="164" fontId="44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/>
    </xf>
    <xf numFmtId="164" fontId="44" fillId="0" borderId="10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/>
    </xf>
    <xf numFmtId="0" fontId="44" fillId="0" borderId="14" xfId="0" applyFont="1" applyBorder="1" applyAlignment="1">
      <alignment vertical="justify"/>
    </xf>
    <xf numFmtId="0" fontId="44" fillId="0" borderId="10" xfId="0" applyFont="1" applyBorder="1" applyAlignment="1">
      <alignment vertical="justify"/>
    </xf>
    <xf numFmtId="0" fontId="44" fillId="0" borderId="12" xfId="0" applyFont="1" applyBorder="1" applyAlignment="1">
      <alignment horizontal="right"/>
    </xf>
    <xf numFmtId="0" fontId="44" fillId="0" borderId="14" xfId="0" applyFont="1" applyBorder="1" applyAlignment="1">
      <alignment horizontal="right" vertical="justify"/>
    </xf>
    <xf numFmtId="164" fontId="42" fillId="35" borderId="15" xfId="0" applyNumberFormat="1" applyFont="1" applyFill="1" applyBorder="1" applyAlignment="1">
      <alignment horizontal="right" vertical="top"/>
    </xf>
    <xf numFmtId="0" fontId="42" fillId="35" borderId="0" xfId="0" applyFont="1" applyFill="1" applyAlignment="1">
      <alignment/>
    </xf>
    <xf numFmtId="164" fontId="42" fillId="33" borderId="10" xfId="0" applyNumberFormat="1" applyFont="1" applyFill="1" applyBorder="1" applyAlignment="1">
      <alignment horizontal="right" vertical="top"/>
    </xf>
    <xf numFmtId="0" fontId="42" fillId="33" borderId="10" xfId="0" applyFont="1" applyFill="1" applyBorder="1" applyAlignment="1">
      <alignment horizontal="justify" vertical="top"/>
    </xf>
    <xf numFmtId="0" fontId="42" fillId="33" borderId="10" xfId="0" applyFont="1" applyFill="1" applyBorder="1" applyAlignment="1">
      <alignment horizontal="justify" vertical="top" wrapText="1"/>
    </xf>
    <xf numFmtId="0" fontId="44" fillId="36" borderId="10" xfId="0" applyFont="1" applyFill="1" applyBorder="1" applyAlignment="1">
      <alignment horizontal="justify" vertical="top"/>
    </xf>
    <xf numFmtId="0" fontId="42" fillId="35" borderId="10" xfId="0" applyFont="1" applyFill="1" applyBorder="1" applyAlignment="1">
      <alignment horizontal="right" vertical="top"/>
    </xf>
    <xf numFmtId="164" fontId="42" fillId="35" borderId="10" xfId="0" applyNumberFormat="1" applyFont="1" applyFill="1" applyBorder="1" applyAlignment="1">
      <alignment horizontal="right" vertical="top"/>
    </xf>
    <xf numFmtId="0" fontId="42" fillId="35" borderId="10" xfId="0" applyFont="1" applyFill="1" applyBorder="1" applyAlignment="1">
      <alignment horizontal="justify" vertical="top" wrapText="1"/>
    </xf>
    <xf numFmtId="164" fontId="42" fillId="35" borderId="16" xfId="0" applyNumberFormat="1" applyFont="1" applyFill="1" applyBorder="1" applyAlignment="1">
      <alignment horizontal="right" vertical="top"/>
    </xf>
    <xf numFmtId="49" fontId="44" fillId="0" borderId="0" xfId="0" applyNumberFormat="1" applyFont="1" applyAlignment="1">
      <alignment vertical="center"/>
    </xf>
    <xf numFmtId="164" fontId="44" fillId="34" borderId="10" xfId="0" applyNumberFormat="1" applyFont="1" applyFill="1" applyBorder="1" applyAlignment="1">
      <alignment/>
    </xf>
    <xf numFmtId="164" fontId="44" fillId="34" borderId="10" xfId="0" applyNumberFormat="1" applyFont="1" applyFill="1" applyBorder="1" applyAlignment="1">
      <alignment horizontal="right"/>
    </xf>
    <xf numFmtId="164" fontId="4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justify" vertical="top" wrapText="1"/>
    </xf>
    <xf numFmtId="0" fontId="42" fillId="0" borderId="17" xfId="0" applyFont="1" applyBorder="1" applyAlignment="1">
      <alignment/>
    </xf>
    <xf numFmtId="0" fontId="44" fillId="0" borderId="16" xfId="0" applyFont="1" applyBorder="1" applyAlignment="1">
      <alignment vertical="center"/>
    </xf>
    <xf numFmtId="164" fontId="44" fillId="0" borderId="16" xfId="0" applyNumberFormat="1" applyFont="1" applyBorder="1" applyAlignment="1">
      <alignment/>
    </xf>
    <xf numFmtId="164" fontId="44" fillId="36" borderId="10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justify"/>
    </xf>
    <xf numFmtId="164" fontId="44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49" fontId="48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right"/>
    </xf>
    <xf numFmtId="49" fontId="44" fillId="0" borderId="18" xfId="0" applyNumberFormat="1" applyFon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0" fontId="44" fillId="0" borderId="1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justify" vertical="top"/>
    </xf>
    <xf numFmtId="0" fontId="44" fillId="0" borderId="13" xfId="0" applyFont="1" applyBorder="1" applyAlignment="1">
      <alignment horizontal="justify" vertical="top"/>
    </xf>
    <xf numFmtId="0" fontId="44" fillId="0" borderId="11" xfId="0" applyFont="1" applyBorder="1" applyAlignment="1">
      <alignment horizontal="justify" vertical="top"/>
    </xf>
    <xf numFmtId="0" fontId="45" fillId="0" borderId="0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5" fillId="0" borderId="16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right"/>
    </xf>
    <xf numFmtId="0" fontId="42" fillId="35" borderId="16" xfId="0" applyFont="1" applyFill="1" applyBorder="1" applyAlignment="1">
      <alignment horizontal="justify" vertical="top"/>
    </xf>
    <xf numFmtId="0" fontId="42" fillId="35" borderId="15" xfId="0" applyFont="1" applyFill="1" applyBorder="1" applyAlignment="1">
      <alignment horizontal="justify" vertical="top"/>
    </xf>
    <xf numFmtId="0" fontId="42" fillId="35" borderId="12" xfId="0" applyFont="1" applyFill="1" applyBorder="1" applyAlignment="1">
      <alignment horizontal="justify" vertical="top"/>
    </xf>
    <xf numFmtId="0" fontId="42" fillId="35" borderId="16" xfId="0" applyFont="1" applyFill="1" applyBorder="1" applyAlignment="1">
      <alignment horizontal="left" vertical="top"/>
    </xf>
    <xf numFmtId="0" fontId="42" fillId="35" borderId="15" xfId="0" applyFont="1" applyFill="1" applyBorder="1" applyAlignment="1">
      <alignment horizontal="left" vertical="top"/>
    </xf>
    <xf numFmtId="0" fontId="42" fillId="35" borderId="12" xfId="0" applyFont="1" applyFill="1" applyBorder="1" applyAlignment="1">
      <alignment horizontal="left" vertical="top"/>
    </xf>
    <xf numFmtId="49" fontId="42" fillId="0" borderId="0" xfId="0" applyNumberFormat="1" applyFont="1" applyAlignment="1">
      <alignment horizontal="center"/>
    </xf>
    <xf numFmtId="0" fontId="42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/>
    </xf>
    <xf numFmtId="49" fontId="44" fillId="0" borderId="0" xfId="0" applyNumberFormat="1" applyFont="1" applyBorder="1" applyAlignment="1">
      <alignment horizontal="right"/>
    </xf>
    <xf numFmtId="0" fontId="44" fillId="0" borderId="16" xfId="0" applyFont="1" applyBorder="1" applyAlignment="1">
      <alignment horizontal="justify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22">
      <selection activeCell="F28" sqref="F28"/>
    </sheetView>
  </sheetViews>
  <sheetFormatPr defaultColWidth="9.140625" defaultRowHeight="15"/>
  <cols>
    <col min="1" max="1" width="7.140625" style="1" customWidth="1"/>
    <col min="2" max="2" width="26.8515625" style="1" customWidth="1"/>
    <col min="3" max="3" width="17.8515625" style="1" customWidth="1"/>
    <col min="4" max="4" width="20.7109375" style="1" customWidth="1"/>
    <col min="5" max="5" width="17.8515625" style="1" customWidth="1"/>
    <col min="6" max="16384" width="9.140625" style="1" customWidth="1"/>
  </cols>
  <sheetData>
    <row r="1" spans="1:5" s="7" customFormat="1" ht="23.25" customHeight="1">
      <c r="A1" s="90" t="s">
        <v>161</v>
      </c>
      <c r="B1" s="90"/>
      <c r="C1" s="90"/>
      <c r="D1" s="90"/>
      <c r="E1" s="90"/>
    </row>
    <row r="2" spans="1:5" s="7" customFormat="1" ht="20.25">
      <c r="A2" s="92" t="s">
        <v>162</v>
      </c>
      <c r="B2" s="92"/>
      <c r="C2" s="92"/>
      <c r="D2" s="92"/>
      <c r="E2" s="92"/>
    </row>
    <row r="3" spans="1:5" s="7" customFormat="1" ht="19.5">
      <c r="A3" s="19"/>
      <c r="B3" s="19"/>
      <c r="C3" s="19"/>
      <c r="D3" s="93" t="s">
        <v>102</v>
      </c>
      <c r="E3" s="93"/>
    </row>
    <row r="4" spans="1:5" s="7" customFormat="1" ht="19.5">
      <c r="A4" s="19"/>
      <c r="B4" s="95" t="s">
        <v>136</v>
      </c>
      <c r="C4" s="95"/>
      <c r="D4" s="95"/>
      <c r="E4" s="50" t="s">
        <v>104</v>
      </c>
    </row>
    <row r="5" spans="1:5" s="7" customFormat="1" ht="19.5">
      <c r="A5" s="94" t="s">
        <v>0</v>
      </c>
      <c r="B5" s="94"/>
      <c r="C5" s="94"/>
      <c r="D5" s="94"/>
      <c r="E5" s="94"/>
    </row>
    <row r="6" spans="1:5" ht="51.75">
      <c r="A6" s="96" t="s">
        <v>8</v>
      </c>
      <c r="B6" s="97"/>
      <c r="C6" s="28" t="s">
        <v>20</v>
      </c>
      <c r="D6" s="28" t="s">
        <v>21</v>
      </c>
      <c r="E6" s="28" t="s">
        <v>111</v>
      </c>
    </row>
    <row r="7" spans="1:5" ht="34.5" customHeight="1">
      <c r="A7" s="69" t="s">
        <v>9</v>
      </c>
      <c r="B7" s="69" t="s">
        <v>10</v>
      </c>
      <c r="C7" s="69"/>
      <c r="D7" s="69"/>
      <c r="E7" s="69"/>
    </row>
    <row r="8" spans="1:5" ht="34.5" customHeight="1">
      <c r="A8" s="98"/>
      <c r="B8" s="31" t="s">
        <v>2</v>
      </c>
      <c r="C8" s="51">
        <f>'Revenue Income "KHA"'!C23</f>
        <v>419862</v>
      </c>
      <c r="D8" s="51">
        <f>'Revenue Income "KHA"'!D23</f>
        <v>821871</v>
      </c>
      <c r="E8" s="51">
        <f>'Revenue Income "KHA"'!E23</f>
        <v>866736</v>
      </c>
    </row>
    <row r="9" spans="1:5" ht="34.5" customHeight="1">
      <c r="A9" s="99"/>
      <c r="B9" s="31" t="s">
        <v>3</v>
      </c>
      <c r="C9" s="51">
        <v>0</v>
      </c>
      <c r="D9" s="51">
        <v>0</v>
      </c>
      <c r="E9" s="51">
        <v>0</v>
      </c>
    </row>
    <row r="10" spans="1:5" ht="34.5" customHeight="1">
      <c r="A10" s="99"/>
      <c r="B10" s="31" t="s">
        <v>4</v>
      </c>
      <c r="C10" s="51">
        <f>SUM(C8:C9)</f>
        <v>419862</v>
      </c>
      <c r="D10" s="51">
        <f>SUM(D8:D9)</f>
        <v>821871</v>
      </c>
      <c r="E10" s="51">
        <f>SUM(E8:E9)</f>
        <v>866736</v>
      </c>
    </row>
    <row r="11" spans="1:5" ht="34.5" customHeight="1">
      <c r="A11" s="99"/>
      <c r="B11" s="31" t="s">
        <v>5</v>
      </c>
      <c r="C11" s="51">
        <f>'Revenue Expenditure'!B36</f>
        <v>382991</v>
      </c>
      <c r="D11" s="51">
        <f>'Revenue Expenditure'!C36</f>
        <v>574098</v>
      </c>
      <c r="E11" s="51">
        <f>'Revenue Expenditure'!D36</f>
        <v>514508</v>
      </c>
    </row>
    <row r="12" spans="1:5" ht="34.5" customHeight="1">
      <c r="A12" s="100"/>
      <c r="B12" s="31" t="s">
        <v>11</v>
      </c>
      <c r="C12" s="51">
        <f>'Revenue Expenditure'!B37</f>
        <v>10000</v>
      </c>
      <c r="D12" s="51">
        <f>'Revenue Expenditure'!C37</f>
        <v>176037</v>
      </c>
      <c r="E12" s="51">
        <f>'Revenue Expenditure'!D37</f>
        <v>280000</v>
      </c>
    </row>
    <row r="13" spans="1:5" ht="34.5" customHeight="1">
      <c r="A13" s="69" t="s">
        <v>13</v>
      </c>
      <c r="B13" s="69" t="s">
        <v>14</v>
      </c>
      <c r="C13" s="82"/>
      <c r="D13" s="82"/>
      <c r="E13" s="82"/>
    </row>
    <row r="14" spans="1:5" ht="34.5" customHeight="1">
      <c r="A14" s="98"/>
      <c r="B14" s="31" t="s">
        <v>12</v>
      </c>
      <c r="C14" s="51">
        <f>'Development Income'!B29</f>
        <v>10186868</v>
      </c>
      <c r="D14" s="51">
        <f>'Development Income'!C29</f>
        <v>11075676</v>
      </c>
      <c r="E14" s="51">
        <f>'Development Income'!D29</f>
        <v>10187584</v>
      </c>
    </row>
    <row r="15" spans="1:5" ht="34.5" customHeight="1">
      <c r="A15" s="99"/>
      <c r="B15" s="31" t="s">
        <v>15</v>
      </c>
      <c r="C15" s="51">
        <f>'Development Income'!B28</f>
        <v>0</v>
      </c>
      <c r="D15" s="51">
        <f>'Development Income'!C28</f>
        <v>0</v>
      </c>
      <c r="E15" s="51">
        <f>'Development Income'!D28</f>
        <v>0</v>
      </c>
    </row>
    <row r="16" spans="1:5" ht="34.5" customHeight="1">
      <c r="A16" s="99"/>
      <c r="B16" s="31" t="s">
        <v>6</v>
      </c>
      <c r="C16" s="51">
        <f>SUM(C14:C15)</f>
        <v>10186868</v>
      </c>
      <c r="D16" s="51">
        <f>SUM(D14:D15)</f>
        <v>11075676</v>
      </c>
      <c r="E16" s="51">
        <f>SUM(E14:E15)</f>
        <v>10187584</v>
      </c>
    </row>
    <row r="17" spans="1:5" ht="34.5" customHeight="1">
      <c r="A17" s="99"/>
      <c r="B17" s="31" t="s">
        <v>16</v>
      </c>
      <c r="C17" s="51">
        <f>C12+C16</f>
        <v>10196868</v>
      </c>
      <c r="D17" s="51">
        <f>D12+D16</f>
        <v>11251713</v>
      </c>
      <c r="E17" s="51">
        <f>E12+E16</f>
        <v>10467584</v>
      </c>
    </row>
    <row r="18" spans="1:5" ht="34.5" customHeight="1">
      <c r="A18" s="99"/>
      <c r="B18" s="31" t="s">
        <v>17</v>
      </c>
      <c r="C18" s="51">
        <f>'Development Expenditure'!B24</f>
        <v>9305594</v>
      </c>
      <c r="D18" s="51">
        <f>'Development Expenditure'!C24</f>
        <v>11251713</v>
      </c>
      <c r="E18" s="51">
        <f>'Development Expenditure'!D24</f>
        <v>10467584</v>
      </c>
    </row>
    <row r="19" spans="1:5" ht="34.5" customHeight="1">
      <c r="A19" s="99"/>
      <c r="B19" s="31" t="s">
        <v>18</v>
      </c>
      <c r="C19" s="51">
        <f>'Revenue Expenditure'!B38+'Development Expenditure'!B25</f>
        <v>918145</v>
      </c>
      <c r="D19" s="51">
        <f>'Revenue Expenditure'!C38+'Development Expenditure'!C25</f>
        <v>71736</v>
      </c>
      <c r="E19" s="51">
        <f>'Revenue Expenditure'!D38+'Development Expenditure'!D25</f>
        <v>72228</v>
      </c>
    </row>
    <row r="20" spans="1:5" ht="27.75" customHeight="1">
      <c r="A20" s="99"/>
      <c r="B20" s="31" t="s">
        <v>19</v>
      </c>
      <c r="C20" s="51">
        <f>'Revenue Income "KHA"'!C12+'Development Income'!B9</f>
        <v>34466</v>
      </c>
      <c r="D20" s="51">
        <f>'Revenue Income "KHA"'!D12+'Development Income'!C9</f>
        <v>918145</v>
      </c>
      <c r="E20" s="51">
        <f>'Revenue Income "KHA"'!E12+'Development Income'!D9</f>
        <v>71736</v>
      </c>
    </row>
    <row r="21" spans="1:5" ht="28.5" customHeight="1">
      <c r="A21" s="100"/>
      <c r="B21" s="69" t="s">
        <v>7</v>
      </c>
      <c r="C21" s="82">
        <f>C19</f>
        <v>918145</v>
      </c>
      <c r="D21" s="82">
        <f>D19</f>
        <v>71736</v>
      </c>
      <c r="E21" s="82">
        <f>E19</f>
        <v>72228</v>
      </c>
    </row>
    <row r="22" spans="1:5" ht="19.5">
      <c r="A22" s="10"/>
      <c r="B22" s="10"/>
      <c r="C22" s="10"/>
      <c r="D22" s="10"/>
      <c r="E22" s="10"/>
    </row>
    <row r="23" spans="1:5" ht="73.5" customHeight="1">
      <c r="A23" s="10"/>
      <c r="B23" s="10"/>
      <c r="C23" s="10"/>
      <c r="D23" s="10"/>
      <c r="E23" s="10"/>
    </row>
    <row r="24" spans="1:5" ht="19.5">
      <c r="A24" s="19"/>
      <c r="B24" s="49" t="s">
        <v>68</v>
      </c>
      <c r="C24" s="19"/>
      <c r="D24" s="91" t="s">
        <v>69</v>
      </c>
      <c r="E24" s="91"/>
    </row>
    <row r="25" spans="1:5" ht="19.5">
      <c r="A25" s="19"/>
      <c r="B25" s="86" t="s">
        <v>163</v>
      </c>
      <c r="C25" s="74" t="s">
        <v>143</v>
      </c>
      <c r="D25" s="91" t="s">
        <v>163</v>
      </c>
      <c r="E25" s="91"/>
    </row>
    <row r="26" spans="1:5" ht="19.5">
      <c r="A26" s="19"/>
      <c r="B26" s="86" t="s">
        <v>162</v>
      </c>
      <c r="C26" s="19"/>
      <c r="D26" s="91" t="s">
        <v>162</v>
      </c>
      <c r="E26" s="91"/>
    </row>
    <row r="27" spans="1:5" ht="19.5">
      <c r="A27" s="19"/>
      <c r="B27" s="19"/>
      <c r="C27" s="19"/>
      <c r="D27" s="19"/>
      <c r="E27" s="19"/>
    </row>
    <row r="28" spans="1:5" ht="19.5">
      <c r="A28" s="10"/>
      <c r="B28" s="10"/>
      <c r="C28" s="10"/>
      <c r="D28" s="10"/>
      <c r="E28" s="10"/>
    </row>
    <row r="29" spans="1:5" ht="19.5">
      <c r="A29" s="10"/>
      <c r="B29" s="10"/>
      <c r="C29" s="10"/>
      <c r="D29" s="10"/>
      <c r="E29" s="10"/>
    </row>
    <row r="32" spans="1:5" ht="27" customHeight="1">
      <c r="A32" s="88" t="s">
        <v>135</v>
      </c>
      <c r="B32" s="89"/>
      <c r="C32" s="56">
        <f>C8+C14</f>
        <v>10606730</v>
      </c>
      <c r="D32" s="84">
        <f>D8+D14</f>
        <v>11897547</v>
      </c>
      <c r="E32" s="56">
        <f>E8+E14</f>
        <v>11054320</v>
      </c>
    </row>
  </sheetData>
  <sheetProtection/>
  <mergeCells count="12">
    <mergeCell ref="D25:E25"/>
    <mergeCell ref="D26:E26"/>
    <mergeCell ref="A32:B32"/>
    <mergeCell ref="A1:E1"/>
    <mergeCell ref="D24:E24"/>
    <mergeCell ref="A2:E2"/>
    <mergeCell ref="D3:E3"/>
    <mergeCell ref="A5:E5"/>
    <mergeCell ref="B4:D4"/>
    <mergeCell ref="A6:B6"/>
    <mergeCell ref="A8:A12"/>
    <mergeCell ref="A14:A21"/>
  </mergeCells>
  <printOptions/>
  <pageMargins left="0.5" right="0.5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="130" zoomScaleNormal="130" zoomScalePageLayoutView="0" workbookViewId="0" topLeftCell="A22">
      <selection activeCell="D26" sqref="D26"/>
    </sheetView>
  </sheetViews>
  <sheetFormatPr defaultColWidth="9.140625" defaultRowHeight="15"/>
  <cols>
    <col min="1" max="1" width="9.140625" style="1" customWidth="1"/>
    <col min="2" max="2" width="26.421875" style="1" customWidth="1"/>
    <col min="3" max="3" width="18.7109375" style="1" customWidth="1"/>
    <col min="4" max="4" width="24.7109375" style="1" customWidth="1"/>
    <col min="5" max="5" width="17.57421875" style="1" customWidth="1"/>
    <col min="6" max="16384" width="9.140625" style="1" customWidth="1"/>
  </cols>
  <sheetData>
    <row r="1" spans="2:5" ht="21.75">
      <c r="B1" s="90" t="s">
        <v>161</v>
      </c>
      <c r="C1" s="90"/>
      <c r="D1" s="90"/>
      <c r="E1" s="90"/>
    </row>
    <row r="2" spans="2:5" ht="21.75">
      <c r="B2" s="90" t="s">
        <v>162</v>
      </c>
      <c r="C2" s="90"/>
      <c r="D2" s="90"/>
      <c r="E2" s="90"/>
    </row>
    <row r="3" spans="2:5" ht="19.5">
      <c r="B3" s="20"/>
      <c r="C3" s="20"/>
      <c r="D3" s="109" t="s">
        <v>105</v>
      </c>
      <c r="E3" s="109"/>
    </row>
    <row r="4" spans="2:5" ht="19.5">
      <c r="B4" s="20"/>
      <c r="C4" s="20"/>
      <c r="D4" s="109" t="s">
        <v>106</v>
      </c>
      <c r="E4" s="109"/>
    </row>
    <row r="5" spans="2:5" ht="20.25">
      <c r="B5" s="92" t="s">
        <v>123</v>
      </c>
      <c r="C5" s="92"/>
      <c r="D5" s="92"/>
      <c r="E5" s="92"/>
    </row>
    <row r="6" spans="2:5" ht="20.25">
      <c r="B6" s="101" t="s">
        <v>26</v>
      </c>
      <c r="C6" s="101"/>
      <c r="D6" s="101"/>
      <c r="E6" s="101"/>
    </row>
    <row r="7" spans="2:5" ht="20.25">
      <c r="B7" s="101" t="s">
        <v>22</v>
      </c>
      <c r="C7" s="101"/>
      <c r="D7" s="101"/>
      <c r="E7" s="101"/>
    </row>
    <row r="8" spans="2:5" ht="15.75" customHeight="1">
      <c r="B8" s="101" t="s">
        <v>23</v>
      </c>
      <c r="C8" s="101"/>
      <c r="D8" s="101"/>
      <c r="E8" s="101"/>
    </row>
    <row r="9" spans="1:5" ht="19.5" customHeight="1">
      <c r="A9" s="102" t="s">
        <v>113</v>
      </c>
      <c r="B9" s="103"/>
      <c r="C9" s="103"/>
      <c r="D9" s="103"/>
      <c r="E9" s="104"/>
    </row>
    <row r="10" spans="1:5" ht="51.75">
      <c r="A10" s="105" t="s">
        <v>25</v>
      </c>
      <c r="B10" s="106"/>
      <c r="C10" s="36" t="s">
        <v>107</v>
      </c>
      <c r="D10" s="36" t="s">
        <v>27</v>
      </c>
      <c r="E10" s="36" t="s">
        <v>108</v>
      </c>
    </row>
    <row r="11" spans="1:5" ht="15.75" customHeight="1">
      <c r="A11" s="107">
        <v>1</v>
      </c>
      <c r="B11" s="108"/>
      <c r="C11" s="12">
        <v>2</v>
      </c>
      <c r="D11" s="12">
        <v>3</v>
      </c>
      <c r="E11" s="12">
        <v>4</v>
      </c>
    </row>
    <row r="12" spans="1:5" ht="22.5" customHeight="1">
      <c r="A12" s="12"/>
      <c r="B12" s="47" t="s">
        <v>137</v>
      </c>
      <c r="C12" s="58">
        <v>31972</v>
      </c>
      <c r="D12" s="58">
        <v>26871</v>
      </c>
      <c r="E12" s="58">
        <v>71736</v>
      </c>
    </row>
    <row r="13" spans="1:5" ht="28.5" customHeight="1">
      <c r="A13" s="39">
        <v>1</v>
      </c>
      <c r="B13" s="37" t="s">
        <v>96</v>
      </c>
      <c r="C13" s="56">
        <v>329680</v>
      </c>
      <c r="D13" s="56">
        <v>400000</v>
      </c>
      <c r="E13" s="56">
        <v>350000</v>
      </c>
    </row>
    <row r="14" spans="1:5" ht="39.75" customHeight="1">
      <c r="A14" s="40">
        <v>2</v>
      </c>
      <c r="B14" s="37" t="s">
        <v>141</v>
      </c>
      <c r="C14" s="56">
        <v>0</v>
      </c>
      <c r="D14" s="56">
        <v>300000</v>
      </c>
      <c r="E14" s="56">
        <v>300000</v>
      </c>
    </row>
    <row r="15" spans="1:5" ht="24" customHeight="1">
      <c r="A15" s="41">
        <v>3</v>
      </c>
      <c r="B15" s="37" t="s">
        <v>97</v>
      </c>
      <c r="C15" s="56">
        <v>0</v>
      </c>
      <c r="D15" s="56">
        <v>5000</v>
      </c>
      <c r="E15" s="56">
        <v>5000</v>
      </c>
    </row>
    <row r="16" spans="1:5" ht="24" customHeight="1">
      <c r="A16" s="39">
        <v>4</v>
      </c>
      <c r="B16" s="37" t="s">
        <v>98</v>
      </c>
      <c r="C16" s="56">
        <v>0</v>
      </c>
      <c r="D16" s="56">
        <v>0</v>
      </c>
      <c r="E16" s="56">
        <v>0</v>
      </c>
    </row>
    <row r="17" spans="1:5" ht="26.25" customHeight="1">
      <c r="A17" s="39">
        <v>5</v>
      </c>
      <c r="B17" s="37" t="s">
        <v>99</v>
      </c>
      <c r="C17" s="56">
        <v>50000</v>
      </c>
      <c r="D17" s="56">
        <v>50000</v>
      </c>
      <c r="E17" s="56">
        <v>100000</v>
      </c>
    </row>
    <row r="18" spans="1:5" ht="27" customHeight="1">
      <c r="A18" s="40">
        <v>6</v>
      </c>
      <c r="B18" s="37" t="s">
        <v>100</v>
      </c>
      <c r="C18" s="56">
        <v>2000</v>
      </c>
      <c r="D18" s="56">
        <v>30000</v>
      </c>
      <c r="E18" s="56">
        <v>30000</v>
      </c>
    </row>
    <row r="19" spans="1:5" ht="24" customHeight="1">
      <c r="A19" s="40">
        <v>7</v>
      </c>
      <c r="B19" s="61" t="s">
        <v>112</v>
      </c>
      <c r="C19" s="56">
        <v>0</v>
      </c>
      <c r="D19" s="56">
        <v>0</v>
      </c>
      <c r="E19" s="56">
        <v>0</v>
      </c>
    </row>
    <row r="20" spans="1:5" ht="24" customHeight="1">
      <c r="A20" s="39">
        <v>8</v>
      </c>
      <c r="B20" s="60" t="s">
        <v>140</v>
      </c>
      <c r="C20" s="56">
        <v>6210</v>
      </c>
      <c r="D20" s="56">
        <v>10000</v>
      </c>
      <c r="E20" s="59">
        <v>10000</v>
      </c>
    </row>
    <row r="21" spans="1:5" ht="24" customHeight="1">
      <c r="A21" s="40"/>
      <c r="B21" s="63" t="s">
        <v>142</v>
      </c>
      <c r="C21" s="56">
        <f>SUM(C13:C20)</f>
        <v>387890</v>
      </c>
      <c r="D21" s="56">
        <f>SUM(D13:D20)</f>
        <v>795000</v>
      </c>
      <c r="E21" s="59">
        <f>SUM(E13:E20)</f>
        <v>795000</v>
      </c>
    </row>
    <row r="22" spans="1:5" ht="28.5" customHeight="1">
      <c r="A22" s="40"/>
      <c r="B22" s="62"/>
      <c r="C22" s="56"/>
      <c r="D22" s="56"/>
      <c r="E22" s="56"/>
    </row>
    <row r="23" spans="1:5" ht="30" customHeight="1">
      <c r="A23" s="38"/>
      <c r="B23" s="87" t="s">
        <v>168</v>
      </c>
      <c r="C23" s="57">
        <f>C12+C21</f>
        <v>419862</v>
      </c>
      <c r="D23" s="57">
        <f>D12+D21</f>
        <v>821871</v>
      </c>
      <c r="E23" s="57">
        <f>E12+E21</f>
        <v>866736</v>
      </c>
    </row>
    <row r="24" spans="2:5" ht="19.5">
      <c r="B24" s="10"/>
      <c r="C24" s="10"/>
      <c r="D24" s="10"/>
      <c r="E24" s="10"/>
    </row>
    <row r="25" spans="2:5" ht="19.5">
      <c r="B25" s="10"/>
      <c r="C25" s="10"/>
      <c r="D25" s="10"/>
      <c r="E25" s="10"/>
    </row>
    <row r="26" spans="2:5" s="7" customFormat="1" ht="19.5">
      <c r="B26" s="19"/>
      <c r="C26" s="19"/>
      <c r="D26" s="19"/>
      <c r="E26" s="19"/>
    </row>
    <row r="27" spans="2:5" s="7" customFormat="1" ht="19.5">
      <c r="B27" s="91" t="s">
        <v>114</v>
      </c>
      <c r="C27" s="91"/>
      <c r="D27" s="91" t="s">
        <v>69</v>
      </c>
      <c r="E27" s="91"/>
    </row>
    <row r="28" spans="2:5" s="7" customFormat="1" ht="19.5">
      <c r="B28" s="91" t="s">
        <v>163</v>
      </c>
      <c r="C28" s="91"/>
      <c r="D28" s="91" t="s">
        <v>163</v>
      </c>
      <c r="E28" s="91"/>
    </row>
    <row r="29" spans="2:5" s="7" customFormat="1" ht="19.5">
      <c r="B29" s="91" t="s">
        <v>162</v>
      </c>
      <c r="C29" s="91"/>
      <c r="D29" s="91" t="s">
        <v>162</v>
      </c>
      <c r="E29" s="91"/>
    </row>
    <row r="30" s="7" customFormat="1" ht="17.25"/>
  </sheetData>
  <sheetProtection/>
  <mergeCells count="17">
    <mergeCell ref="D3:E3"/>
    <mergeCell ref="D4:E4"/>
    <mergeCell ref="D27:E27"/>
    <mergeCell ref="D28:E28"/>
    <mergeCell ref="B1:E1"/>
    <mergeCell ref="B2:E2"/>
    <mergeCell ref="B5:E5"/>
    <mergeCell ref="D29:E29"/>
    <mergeCell ref="B6:E6"/>
    <mergeCell ref="B7:E7"/>
    <mergeCell ref="B8:E8"/>
    <mergeCell ref="B28:C28"/>
    <mergeCell ref="A9:E9"/>
    <mergeCell ref="A10:B10"/>
    <mergeCell ref="A11:B11"/>
    <mergeCell ref="B27:C27"/>
    <mergeCell ref="B29:C29"/>
  </mergeCells>
  <printOptions/>
  <pageMargins left="0.25" right="0.25" top="0.2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="145" zoomScaleNormal="145" zoomScalePageLayoutView="0" workbookViewId="0" topLeftCell="A40">
      <selection activeCell="F30" sqref="F30"/>
    </sheetView>
  </sheetViews>
  <sheetFormatPr defaultColWidth="9.140625" defaultRowHeight="15"/>
  <cols>
    <col min="1" max="1" width="32.7109375" style="1" customWidth="1"/>
    <col min="2" max="2" width="20.8515625" style="1" customWidth="1"/>
    <col min="3" max="3" width="25.140625" style="1" customWidth="1"/>
    <col min="4" max="4" width="21.28125" style="1" customWidth="1"/>
    <col min="5" max="16384" width="9.140625" style="1" customWidth="1"/>
  </cols>
  <sheetData>
    <row r="1" spans="1:4" ht="17.25">
      <c r="A1" s="116" t="s">
        <v>161</v>
      </c>
      <c r="B1" s="116"/>
      <c r="C1" s="116"/>
      <c r="D1" s="116"/>
    </row>
    <row r="2" spans="1:4" ht="17.25">
      <c r="A2" s="117" t="s">
        <v>162</v>
      </c>
      <c r="B2" s="117"/>
      <c r="C2" s="117"/>
      <c r="D2" s="117"/>
    </row>
    <row r="3" spans="1:4" ht="15" customHeight="1">
      <c r="A3" s="118" t="s">
        <v>29</v>
      </c>
      <c r="B3" s="118"/>
      <c r="C3" s="118"/>
      <c r="D3" s="118"/>
    </row>
    <row r="4" spans="1:4" ht="13.5" customHeight="1">
      <c r="A4" s="119" t="s">
        <v>30</v>
      </c>
      <c r="B4" s="120"/>
      <c r="C4" s="120"/>
      <c r="D4" s="121"/>
    </row>
    <row r="5" spans="1:4" ht="43.5" customHeight="1">
      <c r="A5" s="2" t="s">
        <v>43</v>
      </c>
      <c r="B5" s="2" t="s">
        <v>44</v>
      </c>
      <c r="C5" s="2" t="s">
        <v>27</v>
      </c>
      <c r="D5" s="2" t="s">
        <v>28</v>
      </c>
    </row>
    <row r="6" spans="1:4" ht="10.5" customHeight="1">
      <c r="A6" s="85">
        <v>1</v>
      </c>
      <c r="B6" s="85">
        <v>2</v>
      </c>
      <c r="C6" s="85">
        <v>3</v>
      </c>
      <c r="D6" s="85">
        <v>4</v>
      </c>
    </row>
    <row r="7" spans="1:4" ht="19.5" customHeight="1">
      <c r="A7" s="110" t="s">
        <v>31</v>
      </c>
      <c r="B7" s="111"/>
      <c r="C7" s="111"/>
      <c r="D7" s="112"/>
    </row>
    <row r="8" spans="1:4" ht="19.5" customHeight="1">
      <c r="A8" s="27" t="s">
        <v>169</v>
      </c>
      <c r="B8" s="52">
        <v>159950</v>
      </c>
      <c r="C8" s="52">
        <v>174300</v>
      </c>
      <c r="D8" s="52">
        <v>174300</v>
      </c>
    </row>
    <row r="9" spans="1:4" ht="19.5" customHeight="1">
      <c r="A9" s="72" t="s">
        <v>45</v>
      </c>
      <c r="B9" s="73"/>
      <c r="C9" s="64"/>
      <c r="D9" s="65"/>
    </row>
    <row r="10" spans="1:4" ht="19.5" customHeight="1">
      <c r="A10" s="27" t="s">
        <v>46</v>
      </c>
      <c r="B10" s="52">
        <v>0</v>
      </c>
      <c r="C10" s="52">
        <v>0</v>
      </c>
      <c r="D10" s="66">
        <v>0</v>
      </c>
    </row>
    <row r="11" spans="1:4" ht="19.5" customHeight="1">
      <c r="A11" s="27" t="s">
        <v>47</v>
      </c>
      <c r="B11" s="52">
        <v>0</v>
      </c>
      <c r="C11" s="52"/>
      <c r="D11" s="53"/>
    </row>
    <row r="12" spans="1:4" ht="19.5" customHeight="1">
      <c r="A12" s="27" t="s">
        <v>32</v>
      </c>
      <c r="B12" s="52">
        <v>25000</v>
      </c>
      <c r="C12" s="52">
        <v>11798</v>
      </c>
      <c r="D12" s="52">
        <v>4808</v>
      </c>
    </row>
    <row r="13" spans="1:4" ht="19.5" customHeight="1">
      <c r="A13" s="27" t="s">
        <v>33</v>
      </c>
      <c r="B13" s="52">
        <v>0</v>
      </c>
      <c r="C13" s="52"/>
      <c r="D13" s="53"/>
    </row>
    <row r="14" spans="1:4" ht="19.5" customHeight="1">
      <c r="A14" s="27" t="s">
        <v>34</v>
      </c>
      <c r="B14" s="52">
        <v>0</v>
      </c>
      <c r="C14" s="52">
        <v>6000</v>
      </c>
      <c r="D14" s="52">
        <v>8400</v>
      </c>
    </row>
    <row r="15" spans="1:4" ht="19.5" customHeight="1">
      <c r="A15" s="67" t="s">
        <v>35</v>
      </c>
      <c r="B15" s="54">
        <v>86597</v>
      </c>
      <c r="C15" s="54">
        <v>80000</v>
      </c>
      <c r="D15" s="54">
        <v>70000</v>
      </c>
    </row>
    <row r="16" spans="1:4" ht="19.5" customHeight="1">
      <c r="A16" s="110" t="s">
        <v>36</v>
      </c>
      <c r="B16" s="111"/>
      <c r="C16" s="111"/>
      <c r="D16" s="112"/>
    </row>
    <row r="17" spans="1:4" ht="19.5" customHeight="1">
      <c r="A17" s="27" t="s">
        <v>115</v>
      </c>
      <c r="B17" s="52">
        <v>16896</v>
      </c>
      <c r="C17" s="52">
        <v>35000</v>
      </c>
      <c r="D17" s="52">
        <v>35000</v>
      </c>
    </row>
    <row r="18" spans="1:4" ht="19.5" customHeight="1">
      <c r="A18" s="27" t="s">
        <v>116</v>
      </c>
      <c r="B18" s="52">
        <v>18181</v>
      </c>
      <c r="C18" s="52">
        <v>25000</v>
      </c>
      <c r="D18" s="52">
        <v>25000</v>
      </c>
    </row>
    <row r="19" spans="1:4" ht="19.5" customHeight="1">
      <c r="A19" s="27" t="s">
        <v>139</v>
      </c>
      <c r="B19" s="52">
        <v>0</v>
      </c>
      <c r="C19" s="52">
        <v>0</v>
      </c>
      <c r="D19" s="52">
        <v>30000</v>
      </c>
    </row>
    <row r="20" spans="1:4" ht="19.5" customHeight="1">
      <c r="A20" s="27" t="s">
        <v>172</v>
      </c>
      <c r="B20" s="52">
        <v>7961</v>
      </c>
      <c r="C20" s="52">
        <v>12000</v>
      </c>
      <c r="D20" s="52">
        <v>12000</v>
      </c>
    </row>
    <row r="21" spans="1:4" ht="19.5" customHeight="1">
      <c r="A21" s="27" t="s">
        <v>117</v>
      </c>
      <c r="B21" s="52">
        <v>0</v>
      </c>
      <c r="C21" s="52">
        <v>0</v>
      </c>
      <c r="D21" s="52">
        <v>0</v>
      </c>
    </row>
    <row r="22" spans="1:4" ht="15.75" customHeight="1">
      <c r="A22" s="27" t="s">
        <v>48</v>
      </c>
      <c r="B22" s="52">
        <v>0</v>
      </c>
      <c r="C22" s="52">
        <v>0</v>
      </c>
      <c r="D22" s="52">
        <v>0</v>
      </c>
    </row>
    <row r="23" spans="1:4" ht="16.5" customHeight="1">
      <c r="A23" s="27" t="s">
        <v>37</v>
      </c>
      <c r="B23" s="52">
        <v>0</v>
      </c>
      <c r="C23" s="52">
        <v>0</v>
      </c>
      <c r="D23" s="52">
        <v>0</v>
      </c>
    </row>
    <row r="24" spans="1:4" ht="19.5" customHeight="1">
      <c r="A24" s="27" t="s">
        <v>171</v>
      </c>
      <c r="B24" s="52">
        <v>21500</v>
      </c>
      <c r="C24" s="52">
        <v>40000</v>
      </c>
      <c r="D24" s="52">
        <v>25000</v>
      </c>
    </row>
    <row r="25" spans="1:4" ht="16.5" customHeight="1">
      <c r="A25" s="27" t="s">
        <v>38</v>
      </c>
      <c r="B25" s="52">
        <v>19372</v>
      </c>
      <c r="C25" s="52">
        <v>25000</v>
      </c>
      <c r="D25" s="52">
        <v>20000</v>
      </c>
    </row>
    <row r="26" spans="1:4" ht="16.5" customHeight="1">
      <c r="A26" s="27" t="s">
        <v>49</v>
      </c>
      <c r="B26" s="52">
        <v>23544</v>
      </c>
      <c r="C26" s="52">
        <v>20000</v>
      </c>
      <c r="D26" s="52">
        <v>0</v>
      </c>
    </row>
    <row r="27" spans="1:4" ht="17.25" customHeight="1">
      <c r="A27" s="27" t="s">
        <v>50</v>
      </c>
      <c r="B27" s="52">
        <v>0</v>
      </c>
      <c r="C27" s="52">
        <v>0</v>
      </c>
      <c r="D27" s="52">
        <v>0</v>
      </c>
    </row>
    <row r="28" spans="1:4" ht="16.5" customHeight="1">
      <c r="A28" s="27" t="s">
        <v>39</v>
      </c>
      <c r="B28" s="52">
        <v>0</v>
      </c>
      <c r="C28" s="52">
        <v>0</v>
      </c>
      <c r="D28" s="52">
        <v>0</v>
      </c>
    </row>
    <row r="29" spans="1:4" ht="32.25" customHeight="1">
      <c r="A29" s="68" t="s">
        <v>118</v>
      </c>
      <c r="B29" s="52">
        <v>0</v>
      </c>
      <c r="C29" s="52">
        <v>30000</v>
      </c>
      <c r="D29" s="52">
        <v>40000</v>
      </c>
    </row>
    <row r="30" spans="1:4" ht="19.5" customHeight="1">
      <c r="A30" s="67" t="s">
        <v>92</v>
      </c>
      <c r="B30" s="52">
        <v>3990</v>
      </c>
      <c r="C30" s="52">
        <v>25000</v>
      </c>
      <c r="D30" s="52">
        <v>0</v>
      </c>
    </row>
    <row r="31" spans="1:4" ht="19.5" customHeight="1">
      <c r="A31" s="113" t="s">
        <v>53</v>
      </c>
      <c r="B31" s="114"/>
      <c r="C31" s="114"/>
      <c r="D31" s="115"/>
    </row>
    <row r="32" spans="1:4" ht="32.25" customHeight="1">
      <c r="A32" s="28" t="s">
        <v>51</v>
      </c>
      <c r="B32" s="52">
        <v>0</v>
      </c>
      <c r="C32" s="52">
        <v>20000</v>
      </c>
      <c r="D32" s="52">
        <v>0</v>
      </c>
    </row>
    <row r="33" spans="1:4" ht="19.5" customHeight="1">
      <c r="A33" s="67" t="s">
        <v>40</v>
      </c>
      <c r="B33" s="52">
        <v>0</v>
      </c>
      <c r="C33" s="52">
        <v>0</v>
      </c>
      <c r="D33" s="52">
        <v>0</v>
      </c>
    </row>
    <row r="34" spans="1:4" ht="19.5" customHeight="1">
      <c r="A34" s="67" t="s">
        <v>41</v>
      </c>
      <c r="B34" s="52">
        <v>0</v>
      </c>
      <c r="C34" s="52">
        <v>20000</v>
      </c>
      <c r="D34" s="52">
        <v>20000</v>
      </c>
    </row>
    <row r="35" spans="1:4" ht="19.5" customHeight="1">
      <c r="A35" s="67" t="s">
        <v>42</v>
      </c>
      <c r="B35" s="52">
        <v>0</v>
      </c>
      <c r="C35" s="52">
        <v>50000</v>
      </c>
      <c r="D35" s="52">
        <v>50000</v>
      </c>
    </row>
    <row r="36" spans="1:4" ht="19.5" customHeight="1">
      <c r="A36" s="70" t="s">
        <v>121</v>
      </c>
      <c r="B36" s="71">
        <f>SUM(B8:B35)</f>
        <v>382991</v>
      </c>
      <c r="C36" s="71">
        <f>SUM(C8:C35)</f>
        <v>574098</v>
      </c>
      <c r="D36" s="71">
        <f>SUM(D8:D35)</f>
        <v>514508</v>
      </c>
    </row>
    <row r="37" spans="1:4" ht="19.5" customHeight="1">
      <c r="A37" s="67" t="s">
        <v>52</v>
      </c>
      <c r="B37" s="52">
        <f>B39-(B36+B38)</f>
        <v>10000</v>
      </c>
      <c r="C37" s="52">
        <f>C39-(C36+C38)</f>
        <v>176037</v>
      </c>
      <c r="D37" s="52">
        <f>D39-(D36+D38)</f>
        <v>280000</v>
      </c>
    </row>
    <row r="38" spans="1:4" ht="19.5" customHeight="1">
      <c r="A38" s="67" t="s">
        <v>160</v>
      </c>
      <c r="B38" s="52">
        <v>26871</v>
      </c>
      <c r="C38" s="52">
        <v>71736</v>
      </c>
      <c r="D38" s="52">
        <v>72228</v>
      </c>
    </row>
    <row r="39" spans="1:4" ht="19.5" customHeight="1">
      <c r="A39" s="42" t="s">
        <v>122</v>
      </c>
      <c r="B39" s="55">
        <f>'Revenue Income "KHA"'!C23</f>
        <v>419862</v>
      </c>
      <c r="C39" s="55">
        <f>'Revenue Income "KHA"'!D23</f>
        <v>821871</v>
      </c>
      <c r="D39" s="55">
        <f>'Revenue Income "KHA"'!E23</f>
        <v>866736</v>
      </c>
    </row>
    <row r="40" spans="1:4" ht="19.5" customHeight="1">
      <c r="A40" s="5"/>
      <c r="B40" s="5"/>
      <c r="C40" s="5"/>
      <c r="D40" s="5"/>
    </row>
    <row r="42" spans="1:4" ht="19.5">
      <c r="A42" s="91" t="s">
        <v>68</v>
      </c>
      <c r="B42" s="91"/>
      <c r="C42" s="91" t="s">
        <v>69</v>
      </c>
      <c r="D42" s="91"/>
    </row>
    <row r="43" spans="1:4" ht="19.5">
      <c r="A43" s="91" t="s">
        <v>163</v>
      </c>
      <c r="B43" s="91"/>
      <c r="C43" s="91" t="s">
        <v>163</v>
      </c>
      <c r="D43" s="91"/>
    </row>
    <row r="44" spans="1:4" ht="19.5">
      <c r="A44" s="91" t="s">
        <v>162</v>
      </c>
      <c r="B44" s="91"/>
      <c r="C44" s="91" t="s">
        <v>162</v>
      </c>
      <c r="D44" s="91"/>
    </row>
  </sheetData>
  <sheetProtection/>
  <mergeCells count="13">
    <mergeCell ref="A1:D1"/>
    <mergeCell ref="A2:D2"/>
    <mergeCell ref="A3:D3"/>
    <mergeCell ref="A4:D4"/>
    <mergeCell ref="C42:D42"/>
    <mergeCell ref="C43:D43"/>
    <mergeCell ref="A42:B42"/>
    <mergeCell ref="A44:B44"/>
    <mergeCell ref="A7:D7"/>
    <mergeCell ref="A16:D16"/>
    <mergeCell ref="A31:D31"/>
    <mergeCell ref="C44:D44"/>
    <mergeCell ref="A43:B43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zoomScale="115" zoomScaleNormal="115" zoomScalePageLayoutView="0" workbookViewId="0" topLeftCell="A16">
      <selection activeCell="F27" sqref="F27"/>
    </sheetView>
  </sheetViews>
  <sheetFormatPr defaultColWidth="9.140625" defaultRowHeight="15"/>
  <cols>
    <col min="1" max="1" width="28.57421875" style="1" customWidth="1"/>
    <col min="2" max="2" width="23.140625" style="1" customWidth="1"/>
    <col min="3" max="3" width="30.421875" style="1" customWidth="1"/>
    <col min="4" max="4" width="20.8515625" style="1" customWidth="1"/>
    <col min="5" max="16384" width="9.140625" style="1" customWidth="1"/>
  </cols>
  <sheetData>
    <row r="1" spans="1:4" ht="19.5">
      <c r="A1" s="95" t="s">
        <v>161</v>
      </c>
      <c r="B1" s="95"/>
      <c r="C1" s="95"/>
      <c r="D1" s="95"/>
    </row>
    <row r="2" spans="1:4" ht="19.5">
      <c r="A2" s="95" t="s">
        <v>162</v>
      </c>
      <c r="B2" s="95"/>
      <c r="C2" s="95"/>
      <c r="D2" s="95"/>
    </row>
    <row r="3" spans="1:4" ht="20.25">
      <c r="A3" s="125" t="s">
        <v>64</v>
      </c>
      <c r="B3" s="125"/>
      <c r="C3" s="125"/>
      <c r="D3" s="125"/>
    </row>
    <row r="4" spans="1:4" ht="21.75">
      <c r="A4" s="126" t="s">
        <v>1</v>
      </c>
      <c r="B4" s="126"/>
      <c r="C4" s="126"/>
      <c r="D4" s="126"/>
    </row>
    <row r="5" spans="1:4" ht="6.75" customHeight="1">
      <c r="A5" s="20"/>
      <c r="B5" s="20"/>
      <c r="C5" s="20"/>
      <c r="D5" s="20"/>
    </row>
    <row r="6" spans="1:4" ht="21.75">
      <c r="A6" s="122" t="s">
        <v>24</v>
      </c>
      <c r="B6" s="123"/>
      <c r="C6" s="123"/>
      <c r="D6" s="124"/>
    </row>
    <row r="7" spans="1:4" ht="40.5">
      <c r="A7" s="12" t="s">
        <v>65</v>
      </c>
      <c r="B7" s="11" t="s">
        <v>109</v>
      </c>
      <c r="C7" s="11" t="s">
        <v>27</v>
      </c>
      <c r="D7" s="11" t="s">
        <v>28</v>
      </c>
    </row>
    <row r="8" spans="1:4" ht="12.75" customHeight="1">
      <c r="A8" s="12">
        <v>1</v>
      </c>
      <c r="B8" s="12">
        <v>2</v>
      </c>
      <c r="C8" s="12">
        <v>3</v>
      </c>
      <c r="D8" s="12">
        <v>4</v>
      </c>
    </row>
    <row r="9" spans="1:4" ht="26.25" customHeight="1">
      <c r="A9" s="48" t="s">
        <v>138</v>
      </c>
      <c r="B9" s="58">
        <v>2494</v>
      </c>
      <c r="C9" s="58">
        <v>891274</v>
      </c>
      <c r="D9" s="58">
        <v>0</v>
      </c>
    </row>
    <row r="10" spans="1:4" ht="24.75" customHeight="1">
      <c r="A10" s="35" t="s">
        <v>66</v>
      </c>
      <c r="B10" s="76"/>
      <c r="C10" s="76"/>
      <c r="D10" s="75"/>
    </row>
    <row r="11" spans="1:4" ht="18.75" customHeight="1">
      <c r="A11" s="31" t="s">
        <v>54</v>
      </c>
      <c r="B11" s="77"/>
      <c r="C11" s="77"/>
      <c r="D11" s="56"/>
    </row>
    <row r="12" spans="1:4" ht="21" customHeight="1">
      <c r="A12" s="31" t="s">
        <v>119</v>
      </c>
      <c r="B12" s="77">
        <v>290684</v>
      </c>
      <c r="C12" s="77">
        <v>581368</v>
      </c>
      <c r="D12" s="56">
        <v>600000</v>
      </c>
    </row>
    <row r="13" spans="1:4" ht="21.75" customHeight="1">
      <c r="A13" s="31" t="s">
        <v>120</v>
      </c>
      <c r="B13" s="77">
        <v>454348</v>
      </c>
      <c r="C13" s="77">
        <v>508697</v>
      </c>
      <c r="D13" s="56">
        <v>540000</v>
      </c>
    </row>
    <row r="14" spans="1:4" ht="21.75" customHeight="1">
      <c r="A14" s="31" t="s">
        <v>149</v>
      </c>
      <c r="B14" s="77">
        <v>0</v>
      </c>
      <c r="C14" s="77">
        <v>200000</v>
      </c>
      <c r="D14" s="56">
        <v>200000</v>
      </c>
    </row>
    <row r="15" spans="1:4" ht="21.75" customHeight="1">
      <c r="A15" s="31" t="s">
        <v>170</v>
      </c>
      <c r="B15" s="77">
        <v>0</v>
      </c>
      <c r="C15" s="77">
        <v>0</v>
      </c>
      <c r="D15" s="56">
        <v>375000</v>
      </c>
    </row>
    <row r="16" spans="1:4" ht="21.75" customHeight="1">
      <c r="A16" s="31" t="s">
        <v>150</v>
      </c>
      <c r="B16" s="77">
        <v>0</v>
      </c>
      <c r="C16" s="77">
        <v>0</v>
      </c>
      <c r="D16" s="56">
        <v>0</v>
      </c>
    </row>
    <row r="17" spans="1:4" ht="39.75" customHeight="1">
      <c r="A17" s="43" t="s">
        <v>151</v>
      </c>
      <c r="B17" s="77">
        <v>1760000</v>
      </c>
      <c r="C17" s="77">
        <v>1760000</v>
      </c>
      <c r="D17" s="56">
        <v>2176000</v>
      </c>
    </row>
    <row r="18" spans="1:4" ht="37.5" customHeight="1">
      <c r="A18" s="31" t="s">
        <v>152</v>
      </c>
      <c r="B18" s="77">
        <v>148000</v>
      </c>
      <c r="C18" s="77">
        <v>148000</v>
      </c>
      <c r="D18" s="56">
        <v>217600</v>
      </c>
    </row>
    <row r="19" spans="1:4" ht="24.75" customHeight="1">
      <c r="A19" s="31" t="s">
        <v>153</v>
      </c>
      <c r="B19" s="77">
        <v>1911974</v>
      </c>
      <c r="C19" s="77">
        <v>2079844</v>
      </c>
      <c r="D19" s="56">
        <v>2062800</v>
      </c>
    </row>
    <row r="20" spans="1:4" ht="21" customHeight="1">
      <c r="A20" s="31" t="s">
        <v>154</v>
      </c>
      <c r="B20" s="77">
        <v>2543485</v>
      </c>
      <c r="C20" s="77">
        <v>1671433</v>
      </c>
      <c r="D20" s="56">
        <v>690000</v>
      </c>
    </row>
    <row r="21" spans="1:4" ht="21.75" customHeight="1">
      <c r="A21" s="31" t="s">
        <v>155</v>
      </c>
      <c r="B21" s="77">
        <v>199955</v>
      </c>
      <c r="C21" s="77">
        <v>300000</v>
      </c>
      <c r="D21" s="56">
        <v>300000</v>
      </c>
    </row>
    <row r="22" spans="1:4" ht="21.75" customHeight="1">
      <c r="A22" s="44" t="s">
        <v>145</v>
      </c>
      <c r="B22" s="77">
        <f>SUM(B12:B21)</f>
        <v>7308446</v>
      </c>
      <c r="C22" s="77">
        <f>SUM(C12:C21)</f>
        <v>7249342</v>
      </c>
      <c r="D22" s="56">
        <f>SUM(D12:D21)</f>
        <v>7161400</v>
      </c>
    </row>
    <row r="23" spans="1:4" ht="22.5" customHeight="1">
      <c r="A23" s="31" t="s">
        <v>55</v>
      </c>
      <c r="B23" s="77"/>
      <c r="C23" s="77"/>
      <c r="D23" s="56"/>
    </row>
    <row r="24" spans="1:4" ht="24" customHeight="1">
      <c r="A24" s="31" t="s">
        <v>147</v>
      </c>
      <c r="B24" s="77">
        <v>1429532</v>
      </c>
      <c r="C24" s="77">
        <v>1500000</v>
      </c>
      <c r="D24" s="56">
        <v>1500000</v>
      </c>
    </row>
    <row r="25" spans="1:4" ht="24" customHeight="1">
      <c r="A25" s="31" t="s">
        <v>148</v>
      </c>
      <c r="B25" s="77">
        <v>552839</v>
      </c>
      <c r="C25" s="77">
        <v>500000</v>
      </c>
      <c r="D25" s="56">
        <v>500000</v>
      </c>
    </row>
    <row r="26" spans="1:4" ht="24" customHeight="1">
      <c r="A26" s="44" t="s">
        <v>146</v>
      </c>
      <c r="B26" s="77">
        <f>SUM(B24:B25)</f>
        <v>1982371</v>
      </c>
      <c r="C26" s="77">
        <f>SUM(C24:C25)</f>
        <v>2000000</v>
      </c>
      <c r="D26" s="56">
        <f>SUM(D24:D25)</f>
        <v>2000000</v>
      </c>
    </row>
    <row r="27" spans="1:4" ht="39.75" customHeight="1">
      <c r="A27" s="32" t="s">
        <v>164</v>
      </c>
      <c r="B27" s="77">
        <v>893557</v>
      </c>
      <c r="C27" s="77">
        <v>935060</v>
      </c>
      <c r="D27" s="56">
        <v>1026184</v>
      </c>
    </row>
    <row r="28" spans="1:4" ht="24" customHeight="1">
      <c r="A28" s="31" t="s">
        <v>56</v>
      </c>
      <c r="B28" s="77">
        <v>0</v>
      </c>
      <c r="C28" s="77">
        <v>0</v>
      </c>
      <c r="D28" s="56">
        <v>0</v>
      </c>
    </row>
    <row r="29" spans="1:4" ht="24" customHeight="1">
      <c r="A29" s="44" t="s">
        <v>144</v>
      </c>
      <c r="B29" s="77">
        <f>B9+B22+B26+B27</f>
        <v>10186868</v>
      </c>
      <c r="C29" s="77">
        <f>C9+C22+C26+C27</f>
        <v>11075676</v>
      </c>
      <c r="D29" s="56">
        <f>D9+D22+D26+D27</f>
        <v>10187584</v>
      </c>
    </row>
    <row r="30" spans="1:4" ht="25.5" customHeight="1">
      <c r="A30" s="31" t="s">
        <v>156</v>
      </c>
      <c r="B30" s="77">
        <f>'Revenue Expenditure'!B37</f>
        <v>10000</v>
      </c>
      <c r="C30" s="77">
        <f>'Revenue Expenditure'!C37</f>
        <v>176037</v>
      </c>
      <c r="D30" s="56">
        <f>'Revenue Expenditure'!D37</f>
        <v>280000</v>
      </c>
    </row>
    <row r="31" spans="1:4" ht="25.5" customHeight="1">
      <c r="A31" s="33" t="s">
        <v>67</v>
      </c>
      <c r="B31" s="77">
        <f>B29+B30</f>
        <v>10196868</v>
      </c>
      <c r="C31" s="77">
        <f>C29+C30</f>
        <v>11251713</v>
      </c>
      <c r="D31" s="56">
        <f>D29+D30</f>
        <v>10467584</v>
      </c>
    </row>
    <row r="32" spans="1:4" ht="20.25">
      <c r="A32" s="34"/>
      <c r="B32" s="34"/>
      <c r="C32" s="34"/>
      <c r="D32" s="34"/>
    </row>
    <row r="33" spans="1:4" ht="20.25">
      <c r="A33" s="34"/>
      <c r="B33" s="34"/>
      <c r="C33" s="34"/>
      <c r="D33" s="34"/>
    </row>
    <row r="34" spans="1:4" ht="19.5">
      <c r="A34" s="10"/>
      <c r="B34" s="10"/>
      <c r="C34" s="10"/>
      <c r="D34" s="10"/>
    </row>
    <row r="35" spans="1:4" ht="19.5">
      <c r="A35" s="91" t="s">
        <v>68</v>
      </c>
      <c r="B35" s="91"/>
      <c r="C35" s="91" t="s">
        <v>69</v>
      </c>
      <c r="D35" s="91"/>
    </row>
    <row r="36" spans="1:4" ht="19.5">
      <c r="A36" s="91" t="s">
        <v>163</v>
      </c>
      <c r="B36" s="91"/>
      <c r="C36" s="91" t="s">
        <v>163</v>
      </c>
      <c r="D36" s="91"/>
    </row>
    <row r="37" spans="1:4" ht="19.5">
      <c r="A37" s="91" t="s">
        <v>162</v>
      </c>
      <c r="B37" s="91"/>
      <c r="C37" s="91" t="s">
        <v>162</v>
      </c>
      <c r="D37" s="91"/>
    </row>
    <row r="38" spans="1:4" ht="19.5">
      <c r="A38" s="10"/>
      <c r="B38" s="10"/>
      <c r="C38" s="10"/>
      <c r="D38" s="10"/>
    </row>
  </sheetData>
  <sheetProtection/>
  <mergeCells count="11">
    <mergeCell ref="A1:D1"/>
    <mergeCell ref="A2:D2"/>
    <mergeCell ref="C37:D37"/>
    <mergeCell ref="A3:D3"/>
    <mergeCell ref="A4:D4"/>
    <mergeCell ref="A6:D6"/>
    <mergeCell ref="C35:D35"/>
    <mergeCell ref="C36:D36"/>
    <mergeCell ref="A36:B36"/>
    <mergeCell ref="A35:B35"/>
    <mergeCell ref="A37:B37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45" zoomScaleNormal="145" zoomScalePageLayoutView="0" workbookViewId="0" topLeftCell="A19">
      <selection activeCell="E23" sqref="E23"/>
    </sheetView>
  </sheetViews>
  <sheetFormatPr defaultColWidth="9.140625" defaultRowHeight="15"/>
  <cols>
    <col min="1" max="1" width="30.8515625" style="1" customWidth="1"/>
    <col min="2" max="2" width="22.140625" style="1" customWidth="1"/>
    <col min="3" max="3" width="29.57421875" style="1" customWidth="1"/>
    <col min="4" max="4" width="21.421875" style="1" customWidth="1"/>
    <col min="5" max="7" width="9.140625" style="1" customWidth="1"/>
    <col min="8" max="8" width="19.00390625" style="1" customWidth="1"/>
    <col min="9" max="16384" width="9.140625" style="1" customWidth="1"/>
  </cols>
  <sheetData>
    <row r="1" spans="1:4" ht="19.5">
      <c r="A1" s="95" t="s">
        <v>161</v>
      </c>
      <c r="B1" s="95"/>
      <c r="C1" s="95"/>
      <c r="D1" s="95"/>
    </row>
    <row r="2" spans="1:4" ht="19.5">
      <c r="A2" s="95" t="s">
        <v>162</v>
      </c>
      <c r="B2" s="95"/>
      <c r="C2" s="95"/>
      <c r="D2" s="95"/>
    </row>
    <row r="3" spans="1:4" ht="20.25">
      <c r="A3" s="125" t="s">
        <v>70</v>
      </c>
      <c r="B3" s="125"/>
      <c r="C3" s="125"/>
      <c r="D3" s="125"/>
    </row>
    <row r="4" spans="1:4" ht="12" customHeight="1">
      <c r="A4" s="10"/>
      <c r="B4" s="10"/>
      <c r="C4" s="10"/>
      <c r="D4" s="10"/>
    </row>
    <row r="5" spans="1:4" ht="18.75" customHeight="1">
      <c r="A5" s="102" t="s">
        <v>30</v>
      </c>
      <c r="B5" s="127"/>
      <c r="C5" s="127"/>
      <c r="D5" s="128"/>
    </row>
    <row r="6" spans="1:4" ht="45.75" customHeight="1">
      <c r="A6" s="29" t="s">
        <v>71</v>
      </c>
      <c r="B6" s="30" t="s">
        <v>110</v>
      </c>
      <c r="C6" s="30" t="s">
        <v>27</v>
      </c>
      <c r="D6" s="30" t="s">
        <v>28</v>
      </c>
    </row>
    <row r="7" spans="1:4" ht="18.75" customHeight="1">
      <c r="A7" s="29">
        <v>1</v>
      </c>
      <c r="B7" s="30">
        <v>2</v>
      </c>
      <c r="C7" s="30">
        <v>3</v>
      </c>
      <c r="D7" s="30">
        <v>4</v>
      </c>
    </row>
    <row r="8" spans="1:4" ht="24.75" customHeight="1">
      <c r="A8" s="31" t="s">
        <v>57</v>
      </c>
      <c r="B8" s="56">
        <v>145342</v>
      </c>
      <c r="C8" s="56">
        <v>552349</v>
      </c>
      <c r="D8" s="56">
        <v>475000</v>
      </c>
    </row>
    <row r="9" spans="1:4" ht="22.5" customHeight="1">
      <c r="A9" s="31" t="s">
        <v>58</v>
      </c>
      <c r="B9" s="56">
        <v>0</v>
      </c>
      <c r="C9" s="56">
        <v>0</v>
      </c>
      <c r="D9" s="56">
        <v>0</v>
      </c>
    </row>
    <row r="10" spans="1:4" ht="21" customHeight="1">
      <c r="A10" s="31" t="s">
        <v>59</v>
      </c>
      <c r="B10" s="56">
        <v>583368</v>
      </c>
      <c r="C10" s="56">
        <v>350000</v>
      </c>
      <c r="D10" s="56">
        <v>536000</v>
      </c>
    </row>
    <row r="11" spans="1:4" ht="23.25" customHeight="1">
      <c r="A11" s="31" t="s">
        <v>124</v>
      </c>
      <c r="B11" s="56">
        <v>2557032</v>
      </c>
      <c r="C11" s="56">
        <v>4742000</v>
      </c>
      <c r="D11" s="56">
        <v>4050000</v>
      </c>
    </row>
    <row r="12" spans="1:4" ht="21" customHeight="1">
      <c r="A12" s="31" t="s">
        <v>125</v>
      </c>
      <c r="B12" s="56">
        <v>0</v>
      </c>
      <c r="C12" s="56">
        <v>0</v>
      </c>
      <c r="D12" s="56">
        <v>0</v>
      </c>
    </row>
    <row r="13" spans="1:4" ht="21.75" customHeight="1">
      <c r="A13" s="31" t="s">
        <v>126</v>
      </c>
      <c r="B13" s="56">
        <v>0</v>
      </c>
      <c r="C13" s="56">
        <v>50000</v>
      </c>
      <c r="D13" s="56">
        <v>0</v>
      </c>
    </row>
    <row r="14" spans="1:4" ht="51" customHeight="1">
      <c r="A14" s="78" t="s">
        <v>157</v>
      </c>
      <c r="B14" s="56">
        <v>599690</v>
      </c>
      <c r="C14" s="56">
        <v>436027</v>
      </c>
      <c r="D14" s="56">
        <v>570000</v>
      </c>
    </row>
    <row r="15" spans="1:4" ht="22.5" customHeight="1">
      <c r="A15" s="31" t="s">
        <v>127</v>
      </c>
      <c r="B15" s="56">
        <v>0</v>
      </c>
      <c r="C15" s="56">
        <v>0</v>
      </c>
      <c r="D15" s="56">
        <v>0</v>
      </c>
    </row>
    <row r="16" spans="1:4" ht="23.25" customHeight="1">
      <c r="A16" s="31" t="s">
        <v>128</v>
      </c>
      <c r="B16" s="56">
        <v>0</v>
      </c>
      <c r="C16" s="56">
        <v>190000</v>
      </c>
      <c r="D16" s="56">
        <v>365000</v>
      </c>
    </row>
    <row r="17" spans="1:4" ht="24" customHeight="1">
      <c r="A17" s="31" t="s">
        <v>129</v>
      </c>
      <c r="B17" s="56">
        <v>0</v>
      </c>
      <c r="C17" s="56">
        <v>150000</v>
      </c>
      <c r="D17" s="56">
        <v>400000</v>
      </c>
    </row>
    <row r="18" spans="1:4" ht="42" customHeight="1">
      <c r="A18" s="32" t="s">
        <v>130</v>
      </c>
      <c r="B18" s="56">
        <v>4455459</v>
      </c>
      <c r="C18" s="56">
        <v>3751277</v>
      </c>
      <c r="D18" s="56">
        <v>2752800</v>
      </c>
    </row>
    <row r="19" spans="1:4" ht="30" customHeight="1">
      <c r="A19" s="31" t="s">
        <v>131</v>
      </c>
      <c r="B19" s="56">
        <v>0</v>
      </c>
      <c r="C19" s="56">
        <v>0</v>
      </c>
      <c r="D19" s="56">
        <v>0</v>
      </c>
    </row>
    <row r="20" spans="1:4" ht="30" customHeight="1">
      <c r="A20" s="31" t="s">
        <v>132</v>
      </c>
      <c r="B20" s="56">
        <v>0</v>
      </c>
      <c r="C20" s="56">
        <v>50000</v>
      </c>
      <c r="D20" s="56">
        <v>250000</v>
      </c>
    </row>
    <row r="21" spans="1:4" ht="30" customHeight="1">
      <c r="A21" s="31" t="s">
        <v>133</v>
      </c>
      <c r="B21" s="56">
        <v>0</v>
      </c>
      <c r="C21" s="56">
        <v>25000</v>
      </c>
      <c r="D21" s="56">
        <v>0</v>
      </c>
    </row>
    <row r="22" spans="1:4" ht="30" customHeight="1">
      <c r="A22" s="138" t="s">
        <v>165</v>
      </c>
      <c r="B22" s="81">
        <v>893557</v>
      </c>
      <c r="C22" s="81">
        <v>935060</v>
      </c>
      <c r="D22" s="56">
        <v>1026184</v>
      </c>
    </row>
    <row r="23" spans="1:6" ht="26.25" customHeight="1">
      <c r="A23" s="80" t="s">
        <v>166</v>
      </c>
      <c r="B23" s="81">
        <v>71146</v>
      </c>
      <c r="C23" s="81">
        <v>20000</v>
      </c>
      <c r="D23" s="56">
        <v>42600</v>
      </c>
      <c r="E23" s="79"/>
      <c r="F23" s="3"/>
    </row>
    <row r="24" spans="1:4" ht="30" customHeight="1">
      <c r="A24" s="44" t="s">
        <v>134</v>
      </c>
      <c r="B24" s="56">
        <f>SUM(B8:B23)</f>
        <v>9305594</v>
      </c>
      <c r="C24" s="56">
        <f>SUM(C8:C23)</f>
        <v>11251713</v>
      </c>
      <c r="D24" s="56">
        <f>SUM(D8:D23)</f>
        <v>10467584</v>
      </c>
    </row>
    <row r="25" spans="1:4" ht="30" customHeight="1">
      <c r="A25" s="31" t="s">
        <v>167</v>
      </c>
      <c r="B25" s="56">
        <f>B26-B24</f>
        <v>891274</v>
      </c>
      <c r="C25" s="56">
        <f>C26-C24</f>
        <v>0</v>
      </c>
      <c r="D25" s="56">
        <f>D26-D24</f>
        <v>0</v>
      </c>
    </row>
    <row r="26" spans="1:4" ht="30" customHeight="1">
      <c r="A26" s="33" t="s">
        <v>72</v>
      </c>
      <c r="B26" s="57">
        <f>'Development Income'!B31</f>
        <v>10196868</v>
      </c>
      <c r="C26" s="57">
        <f>'Development Income'!C31</f>
        <v>11251713</v>
      </c>
      <c r="D26" s="57">
        <f>'Development Income'!D31</f>
        <v>10467584</v>
      </c>
    </row>
    <row r="27" spans="1:4" ht="19.5">
      <c r="A27" s="10"/>
      <c r="B27" s="10"/>
      <c r="C27" s="10"/>
      <c r="D27" s="10"/>
    </row>
    <row r="28" spans="1:4" ht="19.5">
      <c r="A28" s="10"/>
      <c r="B28" s="10"/>
      <c r="C28" s="10"/>
      <c r="D28" s="10"/>
    </row>
    <row r="29" spans="1:4" ht="19.5">
      <c r="A29" s="10"/>
      <c r="B29" s="10"/>
      <c r="C29" s="10"/>
      <c r="D29" s="10"/>
    </row>
    <row r="30" spans="1:4" ht="19.5">
      <c r="A30" s="10"/>
      <c r="B30" s="10"/>
      <c r="C30" s="10"/>
      <c r="D30" s="10"/>
    </row>
    <row r="31" spans="1:4" ht="19.5">
      <c r="A31" s="10"/>
      <c r="B31" s="10"/>
      <c r="C31" s="10"/>
      <c r="D31" s="10"/>
    </row>
    <row r="32" spans="1:4" ht="19.5">
      <c r="A32" s="91" t="s">
        <v>68</v>
      </c>
      <c r="B32" s="91"/>
      <c r="C32" s="91" t="s">
        <v>69</v>
      </c>
      <c r="D32" s="91"/>
    </row>
    <row r="33" spans="1:4" ht="19.5">
      <c r="A33" s="91" t="s">
        <v>163</v>
      </c>
      <c r="B33" s="91"/>
      <c r="C33" s="91" t="s">
        <v>163</v>
      </c>
      <c r="D33" s="91"/>
    </row>
    <row r="34" spans="1:4" ht="19.5">
      <c r="A34" s="91" t="s">
        <v>162</v>
      </c>
      <c r="B34" s="91"/>
      <c r="C34" s="91" t="s">
        <v>162</v>
      </c>
      <c r="D34" s="91"/>
    </row>
  </sheetData>
  <sheetProtection/>
  <mergeCells count="10">
    <mergeCell ref="C34:D34"/>
    <mergeCell ref="A33:B33"/>
    <mergeCell ref="A1:D1"/>
    <mergeCell ref="A2:D2"/>
    <mergeCell ref="A3:D3"/>
    <mergeCell ref="A5:D5"/>
    <mergeCell ref="C32:D32"/>
    <mergeCell ref="C33:D33"/>
    <mergeCell ref="A32:B32"/>
    <mergeCell ref="A34:B34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11.28125" style="1" customWidth="1"/>
    <col min="2" max="2" width="5.421875" style="1" customWidth="1"/>
    <col min="3" max="3" width="15.8515625" style="1" customWidth="1"/>
    <col min="4" max="4" width="6.7109375" style="1" customWidth="1"/>
    <col min="5" max="5" width="11.140625" style="1" customWidth="1"/>
    <col min="6" max="6" width="13.140625" style="1" customWidth="1"/>
    <col min="7" max="7" width="11.8515625" style="1" customWidth="1"/>
    <col min="8" max="8" width="10.421875" style="1" customWidth="1"/>
    <col min="9" max="9" width="11.140625" style="1" customWidth="1"/>
    <col min="10" max="10" width="14.140625" style="1" customWidth="1"/>
    <col min="11" max="11" width="9.28125" style="1" customWidth="1"/>
    <col min="12" max="16384" width="9.140625" style="1" customWidth="1"/>
  </cols>
  <sheetData>
    <row r="1" spans="1:11" ht="19.5" customHeight="1">
      <c r="A1" s="130" t="s">
        <v>161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9.5" customHeight="1">
      <c r="A2" s="130" t="s">
        <v>162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s="3" customFormat="1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3" customFormat="1" ht="19.5" customHeight="1">
      <c r="A4" s="20"/>
      <c r="B4" s="20"/>
      <c r="C4" s="20"/>
      <c r="D4" s="20"/>
      <c r="E4" s="109"/>
      <c r="F4" s="109"/>
      <c r="G4" s="20"/>
      <c r="H4" s="20"/>
      <c r="I4" s="20"/>
      <c r="J4" s="109" t="s">
        <v>73</v>
      </c>
      <c r="K4" s="109"/>
    </row>
    <row r="5" spans="1:11" s="3" customFormat="1" ht="19.5" customHeight="1">
      <c r="A5" s="20"/>
      <c r="B5" s="20"/>
      <c r="C5" s="20"/>
      <c r="D5" s="20"/>
      <c r="E5" s="109"/>
      <c r="F5" s="109"/>
      <c r="G5" s="20"/>
      <c r="H5" s="20"/>
      <c r="I5" s="20"/>
      <c r="J5" s="109" t="s">
        <v>60</v>
      </c>
      <c r="K5" s="109"/>
    </row>
    <row r="6" spans="1:11" s="3" customFormat="1" ht="19.5" customHeight="1">
      <c r="A6" s="126" t="s">
        <v>61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11" s="3" customFormat="1" ht="19.5" customHeight="1">
      <c r="A7" s="101" t="s">
        <v>26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s="3" customFormat="1" ht="19.5" customHeight="1">
      <c r="A8" s="21"/>
      <c r="B8" s="21"/>
      <c r="C8" s="21"/>
      <c r="D8" s="21"/>
      <c r="E8" s="21"/>
      <c r="F8" s="21"/>
      <c r="G8" s="20"/>
      <c r="H8" s="20"/>
      <c r="I8" s="20"/>
      <c r="J8" s="20"/>
      <c r="K8" s="20"/>
    </row>
    <row r="9" spans="1:11" s="3" customFormat="1" ht="66.75" customHeight="1">
      <c r="A9" s="11" t="s">
        <v>83</v>
      </c>
      <c r="B9" s="11" t="s">
        <v>77</v>
      </c>
      <c r="C9" s="12" t="s">
        <v>74</v>
      </c>
      <c r="D9" s="11" t="s">
        <v>75</v>
      </c>
      <c r="E9" s="12" t="s">
        <v>78</v>
      </c>
      <c r="F9" s="11" t="s">
        <v>76</v>
      </c>
      <c r="G9" s="11" t="s">
        <v>79</v>
      </c>
      <c r="H9" s="11" t="s">
        <v>80</v>
      </c>
      <c r="I9" s="11" t="s">
        <v>82</v>
      </c>
      <c r="J9" s="11" t="s">
        <v>81</v>
      </c>
      <c r="K9" s="11" t="s">
        <v>62</v>
      </c>
    </row>
    <row r="10" spans="1:11" ht="39.7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</row>
    <row r="11" spans="1:11" ht="39.75" customHeight="1">
      <c r="A11" s="132" t="s">
        <v>101</v>
      </c>
      <c r="B11" s="13">
        <v>1</v>
      </c>
      <c r="C11" s="23" t="s">
        <v>68</v>
      </c>
      <c r="D11" s="13">
        <v>1</v>
      </c>
      <c r="E11" s="83" t="s">
        <v>158</v>
      </c>
      <c r="F11" s="45">
        <v>0</v>
      </c>
      <c r="G11" s="45">
        <v>24504</v>
      </c>
      <c r="H11" s="45">
        <v>175340</v>
      </c>
      <c r="I11" s="45">
        <v>37073</v>
      </c>
      <c r="J11" s="45">
        <v>444884</v>
      </c>
      <c r="K11" s="15"/>
    </row>
    <row r="12" spans="1:11" ht="67.5" customHeight="1">
      <c r="A12" s="133"/>
      <c r="B12" s="13">
        <v>2</v>
      </c>
      <c r="C12" s="24" t="s">
        <v>93</v>
      </c>
      <c r="D12" s="13">
        <v>1</v>
      </c>
      <c r="E12" s="26" t="s">
        <v>103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15"/>
    </row>
    <row r="13" spans="1:11" ht="39.75" customHeight="1">
      <c r="A13" s="133"/>
      <c r="B13" s="13">
        <v>3</v>
      </c>
      <c r="C13" s="23" t="s">
        <v>94</v>
      </c>
      <c r="D13" s="13">
        <v>1</v>
      </c>
      <c r="E13" s="26">
        <v>3400</v>
      </c>
      <c r="F13" s="45">
        <v>0</v>
      </c>
      <c r="G13" s="45">
        <v>0</v>
      </c>
      <c r="H13" s="45">
        <v>6800</v>
      </c>
      <c r="I13" s="45">
        <v>3966</v>
      </c>
      <c r="J13" s="45">
        <v>47600</v>
      </c>
      <c r="K13" s="15"/>
    </row>
    <row r="14" spans="1:11" ht="39.75" customHeight="1">
      <c r="A14" s="134"/>
      <c r="B14" s="13">
        <v>4</v>
      </c>
      <c r="C14" s="23" t="s">
        <v>95</v>
      </c>
      <c r="D14" s="13">
        <v>9</v>
      </c>
      <c r="E14" s="26">
        <v>3000</v>
      </c>
      <c r="F14" s="45">
        <v>0</v>
      </c>
      <c r="G14" s="45">
        <v>0</v>
      </c>
      <c r="H14" s="45">
        <v>54000</v>
      </c>
      <c r="I14" s="45">
        <v>31500</v>
      </c>
      <c r="J14" s="45">
        <v>378000</v>
      </c>
      <c r="K14" s="15"/>
    </row>
    <row r="15" spans="1:11" ht="39.75" customHeight="1">
      <c r="A15" s="102" t="s">
        <v>91</v>
      </c>
      <c r="B15" s="127"/>
      <c r="C15" s="128"/>
      <c r="D15" s="12"/>
      <c r="E15" s="12"/>
      <c r="F15" s="46">
        <f>SUM(F11:F14)</f>
        <v>0</v>
      </c>
      <c r="G15" s="46">
        <f>SUM(G11:G14)</f>
        <v>24504</v>
      </c>
      <c r="H15" s="46">
        <f>SUM(H11:H14)</f>
        <v>236140</v>
      </c>
      <c r="I15" s="46">
        <f>SUM(I11:I14)</f>
        <v>72539</v>
      </c>
      <c r="J15" s="46">
        <f>SUM(J11:J14)</f>
        <v>870484</v>
      </c>
      <c r="K15" s="16"/>
    </row>
    <row r="16" spans="1:11" ht="19.5">
      <c r="A16" s="20"/>
      <c r="B16" s="20"/>
      <c r="C16" s="20"/>
      <c r="D16" s="20"/>
      <c r="E16" s="20"/>
      <c r="F16" s="20"/>
      <c r="G16" s="10"/>
      <c r="H16" s="10"/>
      <c r="I16" s="10"/>
      <c r="J16" s="10"/>
      <c r="K16" s="10"/>
    </row>
    <row r="17" spans="1:11" ht="19.5">
      <c r="A17" s="20"/>
      <c r="B17" s="20"/>
      <c r="C17" s="20"/>
      <c r="D17" s="20"/>
      <c r="E17" s="20"/>
      <c r="F17" s="20"/>
      <c r="G17" s="10"/>
      <c r="H17" s="10"/>
      <c r="I17" s="10"/>
      <c r="J17" s="10"/>
      <c r="K17" s="10"/>
    </row>
    <row r="18" spans="1:11" ht="19.5">
      <c r="A18" s="20"/>
      <c r="B18" s="20"/>
      <c r="C18" s="20"/>
      <c r="D18" s="20"/>
      <c r="E18" s="20"/>
      <c r="F18" s="20"/>
      <c r="G18" s="10"/>
      <c r="H18" s="10"/>
      <c r="I18" s="10"/>
      <c r="J18" s="10"/>
      <c r="K18" s="10"/>
    </row>
    <row r="19" spans="1:11" s="7" customFormat="1" ht="19.5">
      <c r="A19" s="9"/>
      <c r="B19" s="9"/>
      <c r="C19" s="9"/>
      <c r="D19" s="9"/>
      <c r="E19" s="9"/>
      <c r="F19" s="9"/>
      <c r="G19" s="19"/>
      <c r="H19" s="19"/>
      <c r="I19" s="19"/>
      <c r="J19" s="19"/>
      <c r="K19" s="19"/>
    </row>
    <row r="20" spans="1:11" s="7" customFormat="1" ht="21.75">
      <c r="A20" s="131" t="s">
        <v>68</v>
      </c>
      <c r="B20" s="131"/>
      <c r="C20" s="131"/>
      <c r="D20" s="25"/>
      <c r="E20" s="25"/>
      <c r="F20" s="25"/>
      <c r="G20" s="17"/>
      <c r="H20" s="131" t="s">
        <v>69</v>
      </c>
      <c r="I20" s="131"/>
      <c r="J20" s="131"/>
      <c r="K20" s="131"/>
    </row>
    <row r="21" spans="1:11" s="7" customFormat="1" ht="21.75">
      <c r="A21" s="131" t="s">
        <v>163</v>
      </c>
      <c r="B21" s="131"/>
      <c r="C21" s="131"/>
      <c r="D21" s="17"/>
      <c r="E21" s="17"/>
      <c r="F21" s="17"/>
      <c r="G21" s="17"/>
      <c r="H21" s="131" t="s">
        <v>163</v>
      </c>
      <c r="I21" s="131"/>
      <c r="J21" s="131"/>
      <c r="K21" s="131"/>
    </row>
    <row r="22" spans="1:11" s="7" customFormat="1" ht="21.75">
      <c r="A22" s="130" t="s">
        <v>162</v>
      </c>
      <c r="B22" s="130"/>
      <c r="C22" s="130"/>
      <c r="D22" s="17"/>
      <c r="E22" s="17"/>
      <c r="F22" s="17"/>
      <c r="G22" s="17"/>
      <c r="H22" s="130" t="s">
        <v>162</v>
      </c>
      <c r="I22" s="130"/>
      <c r="J22" s="130"/>
      <c r="K22" s="130"/>
    </row>
    <row r="23" spans="1:5" ht="17.25">
      <c r="A23" s="4"/>
      <c r="C23" s="6"/>
      <c r="D23" s="129"/>
      <c r="E23" s="129"/>
    </row>
    <row r="24" spans="1:5" ht="17.25">
      <c r="A24" s="4"/>
      <c r="C24" s="6"/>
      <c r="D24" s="129"/>
      <c r="E24" s="129"/>
    </row>
    <row r="25" spans="1:5" ht="17.25">
      <c r="A25" s="4"/>
      <c r="C25" s="6"/>
      <c r="D25" s="129"/>
      <c r="E25" s="129"/>
    </row>
    <row r="28" spans="6:7" ht="17.25">
      <c r="F28" s="129"/>
      <c r="G28" s="129"/>
    </row>
    <row r="29" spans="6:7" ht="17.25">
      <c r="F29" s="129"/>
      <c r="G29" s="129"/>
    </row>
    <row r="30" spans="6:7" ht="17.25">
      <c r="F30" s="129"/>
      <c r="G30" s="129"/>
    </row>
  </sheetData>
  <sheetProtection/>
  <mergeCells count="22">
    <mergeCell ref="F29:G29"/>
    <mergeCell ref="F30:G30"/>
    <mergeCell ref="J4:K4"/>
    <mergeCell ref="J5:K5"/>
    <mergeCell ref="A6:K6"/>
    <mergeCell ref="A7:K7"/>
    <mergeCell ref="D23:E23"/>
    <mergeCell ref="D24:E24"/>
    <mergeCell ref="A1:K1"/>
    <mergeCell ref="A21:C21"/>
    <mergeCell ref="A20:C20"/>
    <mergeCell ref="A11:A14"/>
    <mergeCell ref="H20:K20"/>
    <mergeCell ref="A2:K2"/>
    <mergeCell ref="H21:K21"/>
    <mergeCell ref="E4:F4"/>
    <mergeCell ref="E5:F5"/>
    <mergeCell ref="D25:E25"/>
    <mergeCell ref="A15:C15"/>
    <mergeCell ref="H22:K22"/>
    <mergeCell ref="F28:G28"/>
    <mergeCell ref="A22:C22"/>
  </mergeCells>
  <printOptions/>
  <pageMargins left="0.25" right="0.25" top="0.25" bottom="0.25" header="0.3" footer="0.3"/>
  <pageSetup horizontalDpi="600" verticalDpi="600" orientation="portrait" paperSize="9" scale="80" r:id="rId1"/>
  <ignoredErrors>
    <ignoredError sqref="F15:J1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7">
      <selection activeCell="K10" sqref="K10"/>
    </sheetView>
  </sheetViews>
  <sheetFormatPr defaultColWidth="9.140625" defaultRowHeight="15"/>
  <cols>
    <col min="1" max="1" width="1.57421875" style="1" customWidth="1"/>
    <col min="2" max="2" width="5.140625" style="1" customWidth="1"/>
    <col min="3" max="3" width="28.7109375" style="1" customWidth="1"/>
    <col min="4" max="4" width="17.57421875" style="1" customWidth="1"/>
    <col min="5" max="5" width="16.140625" style="1" customWidth="1"/>
    <col min="6" max="6" width="15.421875" style="1" customWidth="1"/>
    <col min="7" max="7" width="7.57421875" style="1" customWidth="1"/>
    <col min="8" max="16384" width="9.140625" style="1" customWidth="1"/>
  </cols>
  <sheetData>
    <row r="1" spans="1:7" s="7" customFormat="1" ht="19.5" customHeight="1">
      <c r="A1" s="95" t="s">
        <v>161</v>
      </c>
      <c r="B1" s="95"/>
      <c r="C1" s="95"/>
      <c r="D1" s="95"/>
      <c r="E1" s="95"/>
      <c r="F1" s="95"/>
      <c r="G1" s="95"/>
    </row>
    <row r="2" spans="1:7" s="7" customFormat="1" ht="19.5" customHeight="1">
      <c r="A2" s="95" t="s">
        <v>162</v>
      </c>
      <c r="B2" s="95"/>
      <c r="C2" s="95"/>
      <c r="D2" s="95"/>
      <c r="E2" s="95"/>
      <c r="F2" s="95"/>
      <c r="G2" s="95"/>
    </row>
    <row r="3" spans="1:7" s="8" customFormat="1" ht="19.5" customHeight="1">
      <c r="A3" s="9"/>
      <c r="B3" s="9"/>
      <c r="C3" s="9"/>
      <c r="D3" s="9"/>
      <c r="E3" s="9"/>
      <c r="F3" s="137" t="s">
        <v>84</v>
      </c>
      <c r="G3" s="137"/>
    </row>
    <row r="4" spans="1:7" s="8" customFormat="1" ht="19.5" customHeight="1">
      <c r="A4" s="9"/>
      <c r="B4" s="9"/>
      <c r="C4" s="9"/>
      <c r="D4" s="9"/>
      <c r="E4" s="9"/>
      <c r="F4" s="137" t="s">
        <v>63</v>
      </c>
      <c r="G4" s="137"/>
    </row>
    <row r="5" spans="1:7" s="8" customFormat="1" ht="19.5" customHeight="1">
      <c r="A5" s="9"/>
      <c r="B5" s="135" t="s">
        <v>85</v>
      </c>
      <c r="C5" s="135"/>
      <c r="D5" s="135"/>
      <c r="E5" s="135"/>
      <c r="F5" s="135"/>
      <c r="G5" s="135"/>
    </row>
    <row r="6" spans="1:7" s="8" customFormat="1" ht="19.5" customHeight="1">
      <c r="A6" s="9"/>
      <c r="B6" s="136" t="s">
        <v>86</v>
      </c>
      <c r="C6" s="136"/>
      <c r="D6" s="136"/>
      <c r="E6" s="136"/>
      <c r="F6" s="136"/>
      <c r="G6" s="136"/>
    </row>
    <row r="7" spans="1:7" ht="85.5" customHeight="1">
      <c r="A7" s="10"/>
      <c r="B7" s="11" t="s">
        <v>77</v>
      </c>
      <c r="C7" s="11" t="s">
        <v>87</v>
      </c>
      <c r="D7" s="11" t="s">
        <v>88</v>
      </c>
      <c r="E7" s="11" t="s">
        <v>89</v>
      </c>
      <c r="F7" s="11" t="s">
        <v>90</v>
      </c>
      <c r="G7" s="11" t="s">
        <v>62</v>
      </c>
    </row>
    <row r="8" spans="1:7" ht="16.5" customHeight="1">
      <c r="A8" s="10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</row>
    <row r="9" spans="1:7" ht="39.75" customHeight="1">
      <c r="A9" s="10"/>
      <c r="B9" s="13">
        <v>1</v>
      </c>
      <c r="C9" s="14"/>
      <c r="D9" s="56">
        <v>0</v>
      </c>
      <c r="E9" s="56">
        <v>0</v>
      </c>
      <c r="F9" s="56">
        <f>D9-E9</f>
        <v>0</v>
      </c>
      <c r="G9" s="56"/>
    </row>
    <row r="10" spans="1:7" ht="39.75" customHeight="1">
      <c r="A10" s="10"/>
      <c r="B10" s="13">
        <v>2</v>
      </c>
      <c r="C10" s="14"/>
      <c r="D10" s="56">
        <v>0</v>
      </c>
      <c r="E10" s="56">
        <v>0</v>
      </c>
      <c r="F10" s="56">
        <f>D10-E10</f>
        <v>0</v>
      </c>
      <c r="G10" s="56"/>
    </row>
    <row r="11" spans="1:7" ht="39.75" customHeight="1">
      <c r="A11" s="10"/>
      <c r="B11" s="13">
        <v>3</v>
      </c>
      <c r="C11" s="14"/>
      <c r="D11" s="56">
        <v>0</v>
      </c>
      <c r="E11" s="56">
        <v>0</v>
      </c>
      <c r="F11" s="56">
        <f>D11-E11</f>
        <v>0</v>
      </c>
      <c r="G11" s="56"/>
    </row>
    <row r="12" spans="1:7" ht="39.75" customHeight="1">
      <c r="A12" s="10"/>
      <c r="B12" s="13">
        <v>4</v>
      </c>
      <c r="C12" s="14"/>
      <c r="D12" s="56">
        <v>0</v>
      </c>
      <c r="E12" s="56">
        <v>0</v>
      </c>
      <c r="F12" s="56">
        <f>D12-E12</f>
        <v>0</v>
      </c>
      <c r="G12" s="56"/>
    </row>
    <row r="13" spans="1:7" ht="39.75" customHeight="1">
      <c r="A13" s="10"/>
      <c r="B13" s="13">
        <v>5</v>
      </c>
      <c r="C13" s="14"/>
      <c r="D13" s="56">
        <v>0</v>
      </c>
      <c r="E13" s="56">
        <v>0</v>
      </c>
      <c r="F13" s="56">
        <f>D13-E13</f>
        <v>0</v>
      </c>
      <c r="G13" s="56"/>
    </row>
    <row r="14" spans="1:7" ht="30" customHeight="1">
      <c r="A14" s="10"/>
      <c r="B14" s="107" t="s">
        <v>159</v>
      </c>
      <c r="C14" s="108"/>
      <c r="D14" s="57">
        <f>SUM(D9:D13)</f>
        <v>0</v>
      </c>
      <c r="E14" s="57">
        <f>SUM(E9:E13)</f>
        <v>0</v>
      </c>
      <c r="F14" s="57">
        <f>SUM(F9:F13)</f>
        <v>0</v>
      </c>
      <c r="G14" s="57"/>
    </row>
    <row r="17" s="7" customFormat="1" ht="17.25"/>
    <row r="18" spans="3:7" s="7" customFormat="1" ht="19.5">
      <c r="C18" s="18" t="s">
        <v>68</v>
      </c>
      <c r="D18" s="19"/>
      <c r="E18" s="91" t="s">
        <v>69</v>
      </c>
      <c r="F18" s="91"/>
      <c r="G18" s="91"/>
    </row>
    <row r="19" spans="3:7" s="7" customFormat="1" ht="19.5">
      <c r="C19" s="86" t="s">
        <v>163</v>
      </c>
      <c r="D19" s="19"/>
      <c r="E19" s="91" t="s">
        <v>163</v>
      </c>
      <c r="F19" s="91"/>
      <c r="G19" s="91"/>
    </row>
    <row r="20" spans="3:7" s="7" customFormat="1" ht="19.5">
      <c r="C20" s="86" t="s">
        <v>162</v>
      </c>
      <c r="D20" s="19"/>
      <c r="E20" s="91" t="s">
        <v>162</v>
      </c>
      <c r="F20" s="91"/>
      <c r="G20" s="91"/>
    </row>
    <row r="21" spans="2:7" ht="19.5">
      <c r="B21" s="7"/>
      <c r="C21" s="19"/>
      <c r="D21" s="19"/>
      <c r="E21" s="19"/>
      <c r="F21" s="19"/>
      <c r="G21" s="10"/>
    </row>
  </sheetData>
  <sheetProtection/>
  <mergeCells count="10">
    <mergeCell ref="E20:G20"/>
    <mergeCell ref="E19:G19"/>
    <mergeCell ref="B14:C14"/>
    <mergeCell ref="A1:G1"/>
    <mergeCell ref="A2:G2"/>
    <mergeCell ref="B5:G5"/>
    <mergeCell ref="B6:G6"/>
    <mergeCell ref="F3:G3"/>
    <mergeCell ref="F4:G4"/>
    <mergeCell ref="E18:G18"/>
  </mergeCells>
  <printOptions/>
  <pageMargins left="0.25" right="0.25" top="0.25" bottom="0.25" header="0.3" footer="0.3"/>
  <pageSetup horizontalDpi="600" verticalDpi="600" orientation="portrait" paperSize="9" r:id="rId1"/>
  <ignoredErrors>
    <ignoredError sqref="D14: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2017-05-27T10:09:34Z</cp:lastPrinted>
  <dcterms:created xsi:type="dcterms:W3CDTF">2017-03-08T06:35:27Z</dcterms:created>
  <dcterms:modified xsi:type="dcterms:W3CDTF">2017-05-27T10:12:15Z</dcterms:modified>
  <cp:category/>
  <cp:version/>
  <cp:contentType/>
  <cp:contentStatus/>
</cp:coreProperties>
</file>